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miyakoj.local\public\01.共有（情報）\01.宮古島市役所\04.観光商工スポーツ部\05.産業政策課\02.商工物産係\01商工関連\20.奨学金返還支援事業\01_宮古島市奨学金返還支援事業\02申請\"/>
    </mc:Choice>
  </mc:AlternateContent>
  <xr:revisionPtr revIDLastSave="0" documentId="13_ncr:1_{FE820F4A-02FB-4690-A5A2-2B5199E03476}" xr6:coauthVersionLast="36" xr6:coauthVersionMax="36" xr10:uidLastSave="{00000000-0000-0000-0000-000000000000}"/>
  <bookViews>
    <workbookView xWindow="33360" yWindow="-120" windowWidth="29040" windowHeight="15720" activeTab="1" xr2:uid="{00000000-000D-0000-FFFF-FFFF00000000}"/>
  </bookViews>
  <sheets>
    <sheet name="様式１(交付申請書) " sheetId="7" r:id="rId1"/>
    <sheet name="入力用①" sheetId="3" r:id="rId2"/>
    <sheet name="入力用②(事業計画書)" sheetId="1" r:id="rId3"/>
    <sheet name="入力用② (6人以上用)" sheetId="8" r:id="rId4"/>
    <sheet name="記載例" sheetId="2" r:id="rId5"/>
    <sheet name="データ集計" sheetId="5" state="hidden" r:id="rId6"/>
  </sheets>
  <definedNames>
    <definedName name="_xlnm.Print_Area" localSheetId="4">記載例!$A$1:$W$25</definedName>
    <definedName name="_xlnm.Print_Area" localSheetId="1">入力用①!$A$1:$H$17</definedName>
    <definedName name="_xlnm.Print_Area" localSheetId="3">'入力用② (6人以上用)'!$A$1:$I$19</definedName>
    <definedName name="_xlnm.Print_Area" localSheetId="2">'入力用②(事業計画書)'!$A$1:$I$17</definedName>
    <definedName name="_xlnm.Print_Area" localSheetId="0">'様式１(交付申請書) '!$A$1:$H$45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" i="2" l="1"/>
  <c r="G13" i="7" l="1"/>
  <c r="G14" i="7"/>
  <c r="E15" i="7" l="1"/>
  <c r="G12" i="7" l="1"/>
  <c r="G11" i="7"/>
  <c r="L12" i="8" l="1"/>
  <c r="M11" i="1" l="1"/>
  <c r="L11" i="1"/>
  <c r="N11" i="1" l="1"/>
  <c r="G5" i="7"/>
  <c r="H16" i="2" l="1"/>
  <c r="I16" i="2"/>
  <c r="L16" i="8" l="1"/>
  <c r="M16" i="8"/>
  <c r="L17" i="8"/>
  <c r="M17" i="8"/>
  <c r="L11" i="8"/>
  <c r="M12" i="8"/>
  <c r="L13" i="8"/>
  <c r="M13" i="8"/>
  <c r="L14" i="8"/>
  <c r="N14" i="8" s="1"/>
  <c r="I14" i="8" s="1"/>
  <c r="M14" i="8"/>
  <c r="L15" i="8"/>
  <c r="M15" i="8"/>
  <c r="M11" i="8"/>
  <c r="L12" i="1"/>
  <c r="M12" i="1"/>
  <c r="L13" i="1"/>
  <c r="M13" i="1"/>
  <c r="L14" i="1"/>
  <c r="M14" i="1"/>
  <c r="L15" i="1"/>
  <c r="M15" i="1"/>
  <c r="N11" i="8" l="1"/>
  <c r="I11" i="8" s="1"/>
  <c r="N17" i="8"/>
  <c r="I17" i="8" s="1"/>
  <c r="N16" i="8"/>
  <c r="I16" i="8" s="1"/>
  <c r="N15" i="8"/>
  <c r="I15" i="8" s="1"/>
  <c r="N15" i="1"/>
  <c r="I15" i="1" s="1"/>
  <c r="N14" i="1"/>
  <c r="I14" i="1" s="1"/>
  <c r="N13" i="1"/>
  <c r="I13" i="1" s="1"/>
  <c r="N12" i="1"/>
  <c r="I12" i="1" s="1"/>
  <c r="N13" i="8"/>
  <c r="I13" i="8" s="1"/>
  <c r="N12" i="8"/>
  <c r="I12" i="8" s="1"/>
  <c r="G15" i="7"/>
  <c r="E14" i="7"/>
  <c r="E13" i="7"/>
  <c r="E12" i="7" l="1"/>
  <c r="G16" i="1" l="1"/>
  <c r="H16" i="1"/>
  <c r="E34" i="7" s="1"/>
  <c r="G18" i="8"/>
  <c r="C5" i="8" l="1"/>
  <c r="H9" i="5"/>
  <c r="H10" i="5"/>
  <c r="H11" i="5"/>
  <c r="H12" i="5"/>
  <c r="H8" i="5"/>
  <c r="G9" i="5"/>
  <c r="G10" i="5"/>
  <c r="G11" i="5"/>
  <c r="G12" i="5"/>
  <c r="E9" i="5"/>
  <c r="E10" i="5"/>
  <c r="E11" i="5"/>
  <c r="E12" i="5"/>
  <c r="E8" i="5"/>
  <c r="D9" i="5"/>
  <c r="D10" i="5"/>
  <c r="D11" i="5"/>
  <c r="D12" i="5"/>
  <c r="D8" i="5"/>
  <c r="C9" i="5"/>
  <c r="C10" i="5"/>
  <c r="C11" i="5"/>
  <c r="C12" i="5"/>
  <c r="C8" i="5"/>
  <c r="G8" i="5"/>
  <c r="F12" i="5"/>
  <c r="F11" i="5"/>
  <c r="F10" i="5"/>
  <c r="F9" i="5"/>
  <c r="F8" i="5"/>
  <c r="B9" i="5"/>
  <c r="B10" i="5"/>
  <c r="B11" i="5"/>
  <c r="B12" i="5"/>
  <c r="B8" i="5"/>
  <c r="H18" i="8" l="1"/>
  <c r="I11" i="5" l="1"/>
  <c r="I9" i="5"/>
  <c r="I12" i="5"/>
  <c r="I18" i="8"/>
  <c r="I10" i="5" l="1"/>
  <c r="X3" i="5"/>
  <c r="J3" i="5"/>
  <c r="E3" i="5"/>
  <c r="G30" i="7"/>
  <c r="D30" i="7"/>
  <c r="I11" i="1" l="1"/>
  <c r="I16" i="1" l="1"/>
  <c r="E36" i="7" s="1"/>
  <c r="C5" i="1"/>
  <c r="I8" i="5" l="1"/>
  <c r="W3" i="5"/>
  <c r="V3" i="5"/>
  <c r="S3" i="5"/>
  <c r="P3" i="5"/>
  <c r="Q3" i="5" l="1"/>
  <c r="R3" i="5"/>
  <c r="D3" i="5"/>
  <c r="C3" i="5"/>
  <c r="F3" i="5" l="1"/>
  <c r="G3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德田　雛子</author>
  </authors>
  <commentList>
    <comment ref="D10" authorId="0" shapeId="0" xr:uid="{D73E9D04-DF56-4031-84AF-563B70D3E92A}">
      <text>
        <r>
          <rPr>
            <sz val="14"/>
            <color indexed="81"/>
            <rFont val="MS P ゴシック"/>
            <family val="3"/>
            <charset val="128"/>
          </rPr>
          <t>申請月以前から奨学金返還支援を行っている場合は、</t>
        </r>
        <r>
          <rPr>
            <b/>
            <sz val="14"/>
            <color indexed="81"/>
            <rFont val="MS P ゴシック"/>
            <family val="3"/>
            <charset val="128"/>
          </rPr>
          <t>申請月の初日（1日付け）をご記入ください。</t>
        </r>
        <r>
          <rPr>
            <sz val="14"/>
            <color indexed="81"/>
            <rFont val="MS P ゴシック"/>
            <family val="3"/>
            <charset val="128"/>
          </rPr>
          <t xml:space="preserve">
例：令和〇年12月１日</t>
        </r>
      </text>
    </comment>
    <comment ref="D11" authorId="0" shapeId="0" xr:uid="{2CA2D9B2-88A8-44A7-BA4C-50F1572E747B}">
      <text>
        <r>
          <rPr>
            <sz val="14"/>
            <color indexed="81"/>
            <rFont val="MS P ゴシック"/>
            <family val="3"/>
            <charset val="128"/>
          </rPr>
          <t>年度途中で終了の予定がなければ、年度末の日付をご記入ください。
例：令和〇年３月３１日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沖縄県</author>
  </authors>
  <commentList>
    <comment ref="C3" authorId="0" shapeId="0" xr:uid="{00000000-0006-0000-0200-000001000000}">
      <text>
        <r>
          <rPr>
            <b/>
            <sz val="14"/>
            <color indexed="81"/>
            <rFont val="MS P ゴシック"/>
            <family val="3"/>
            <charset val="128"/>
          </rPr>
          <t>・代理返還による支給
・支給時期（例：毎月）</t>
        </r>
      </text>
    </comment>
    <comment ref="C4" authorId="0" shapeId="0" xr:uid="{00000000-0006-0000-0200-000002000000}">
      <text>
        <r>
          <rPr>
            <b/>
            <sz val="14"/>
            <color indexed="81"/>
            <rFont val="MS P ゴシック"/>
            <family val="3"/>
            <charset val="128"/>
          </rPr>
          <t>今年度の支援予定回数。</t>
        </r>
      </text>
    </comment>
    <comment ref="C5" authorId="0" shapeId="0" xr:uid="{00000000-0006-0000-0200-000003000000}">
      <text>
        <r>
          <rPr>
            <b/>
            <u/>
            <sz val="16"/>
            <color indexed="10"/>
            <rFont val="MS P ゴシック"/>
            <family val="3"/>
            <charset val="128"/>
          </rPr>
          <t>青く着色されているセルは入力不要</t>
        </r>
      </text>
    </comment>
    <comment ref="C6" authorId="0" shapeId="0" xr:uid="{00000000-0006-0000-0200-000004000000}">
      <text>
        <r>
          <rPr>
            <b/>
            <sz val="14"/>
            <color indexed="81"/>
            <rFont val="MS P ゴシック"/>
            <family val="3"/>
            <charset val="128"/>
          </rPr>
          <t>貴社における、奨学金返還支援の対象となるための要件</t>
        </r>
      </text>
    </comment>
    <comment ref="G10" authorId="0" shapeId="0" xr:uid="{00000000-0006-0000-0200-000005000000}">
      <text>
        <r>
          <rPr>
            <b/>
            <sz val="14"/>
            <color indexed="10"/>
            <rFont val="MS P ゴシック"/>
            <family val="3"/>
            <charset val="128"/>
          </rPr>
          <t>1年間</t>
        </r>
        <r>
          <rPr>
            <b/>
            <sz val="14"/>
            <color indexed="81"/>
            <rFont val="MS P ゴシック"/>
            <family val="3"/>
            <charset val="128"/>
          </rPr>
          <t>の返還予定総額をご記入ください</t>
        </r>
      </text>
    </comment>
    <comment ref="H10" authorId="0" shapeId="0" xr:uid="{00000000-0006-0000-0200-000006000000}">
      <text>
        <r>
          <rPr>
            <b/>
            <sz val="14"/>
            <color indexed="81"/>
            <rFont val="MS P ゴシック"/>
            <family val="3"/>
            <charset val="128"/>
          </rPr>
          <t>支給予定額をご記入ください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沖縄県</author>
    <author>德田　雛子</author>
  </authors>
  <commentList>
    <comment ref="C5" authorId="0" shapeId="0" xr:uid="{00000000-0006-0000-0300-000003000000}">
      <text>
        <r>
          <rPr>
            <b/>
            <u/>
            <sz val="16"/>
            <color indexed="10"/>
            <rFont val="MS P ゴシック"/>
            <family val="3"/>
            <charset val="128"/>
          </rPr>
          <t>青く着色されているセルは入力不要</t>
        </r>
      </text>
    </comment>
    <comment ref="G10" authorId="1" shapeId="0" xr:uid="{F653FFE9-2016-4967-9BA6-6F14A5998507}">
      <text>
        <r>
          <rPr>
            <b/>
            <sz val="18"/>
            <color indexed="81"/>
            <rFont val="MS P ゴシック"/>
            <family val="3"/>
            <charset val="128"/>
          </rPr>
          <t>1年間</t>
        </r>
        <r>
          <rPr>
            <b/>
            <sz val="14"/>
            <color indexed="81"/>
            <rFont val="MS P ゴシック"/>
            <family val="3"/>
            <charset val="128"/>
          </rPr>
          <t>の返還予定総額をご記入ください</t>
        </r>
      </text>
    </comment>
    <comment ref="H10" authorId="0" shapeId="0" xr:uid="{00000000-0006-0000-0300-000005000000}">
      <text>
        <r>
          <rPr>
            <b/>
            <sz val="14"/>
            <color indexed="81"/>
            <rFont val="MS P ゴシック"/>
            <family val="3"/>
            <charset val="128"/>
          </rPr>
          <t>従業員への支給予定額をご記入ください</t>
        </r>
      </text>
    </comment>
  </commentList>
</comments>
</file>

<file path=xl/sharedStrings.xml><?xml version="1.0" encoding="utf-8"?>
<sst xmlns="http://schemas.openxmlformats.org/spreadsheetml/2006/main" count="164" uniqueCount="113">
  <si>
    <t>番号</t>
    <rPh sb="0" eb="2">
      <t>バンゴウ</t>
    </rPh>
    <phoneticPr fontId="3"/>
  </si>
  <si>
    <t>住所</t>
    <rPh sb="0" eb="2">
      <t>ジュウショ</t>
    </rPh>
    <phoneticPr fontId="3"/>
  </si>
  <si>
    <t>所属する事業所の住所</t>
    <rPh sb="0" eb="2">
      <t>ショゾク</t>
    </rPh>
    <rPh sb="4" eb="7">
      <t>ジギョウショ</t>
    </rPh>
    <rPh sb="8" eb="10">
      <t>ジュウショ</t>
    </rPh>
    <phoneticPr fontId="3"/>
  </si>
  <si>
    <t>氏名</t>
    <rPh sb="0" eb="2">
      <t>シメイ</t>
    </rPh>
    <phoneticPr fontId="3"/>
  </si>
  <si>
    <t>手当等の年間支給予定額</t>
    <rPh sb="0" eb="2">
      <t>テアテ</t>
    </rPh>
    <rPh sb="2" eb="3">
      <t>トウ</t>
    </rPh>
    <rPh sb="4" eb="6">
      <t>ネンカン</t>
    </rPh>
    <rPh sb="6" eb="8">
      <t>シキュウ</t>
    </rPh>
    <rPh sb="8" eb="11">
      <t>ヨテイガク</t>
    </rPh>
    <phoneticPr fontId="3"/>
  </si>
  <si>
    <t>申請年度の奨学金返還予定総額</t>
    <rPh sb="0" eb="2">
      <t>シンセイ</t>
    </rPh>
    <rPh sb="2" eb="4">
      <t>ネンド</t>
    </rPh>
    <rPh sb="5" eb="8">
      <t>ショウガクキン</t>
    </rPh>
    <rPh sb="8" eb="10">
      <t>ヘンカン</t>
    </rPh>
    <rPh sb="10" eb="12">
      <t>ヨテイ</t>
    </rPh>
    <rPh sb="12" eb="14">
      <t>ソウガク</t>
    </rPh>
    <phoneticPr fontId="3"/>
  </si>
  <si>
    <t>補助金申請額</t>
    <rPh sb="0" eb="3">
      <t>ホジョキン</t>
    </rPh>
    <rPh sb="3" eb="6">
      <t>シンセイガク</t>
    </rPh>
    <phoneticPr fontId="3"/>
  </si>
  <si>
    <t>※行が足りない場合は追加すること</t>
    <rPh sb="1" eb="2">
      <t>ギョウ</t>
    </rPh>
    <rPh sb="3" eb="4">
      <t>タ</t>
    </rPh>
    <rPh sb="7" eb="9">
      <t>バアイ</t>
    </rPh>
    <rPh sb="10" eb="12">
      <t>ツイカ</t>
    </rPh>
    <phoneticPr fontId="3"/>
  </si>
  <si>
    <t>（単位：円）</t>
    <rPh sb="1" eb="3">
      <t>タンイ</t>
    </rPh>
    <rPh sb="4" eb="5">
      <t>エン</t>
    </rPh>
    <phoneticPr fontId="3"/>
  </si>
  <si>
    <t>２　支援計画</t>
    <rPh sb="2" eb="4">
      <t>シエン</t>
    </rPh>
    <rPh sb="4" eb="6">
      <t>ケイカク</t>
    </rPh>
    <phoneticPr fontId="3"/>
  </si>
  <si>
    <t>合計</t>
    <rPh sb="0" eb="2">
      <t>ゴウケイ</t>
    </rPh>
    <phoneticPr fontId="3"/>
  </si>
  <si>
    <t>事　業　計　画　書</t>
    <rPh sb="0" eb="1">
      <t>コト</t>
    </rPh>
    <rPh sb="2" eb="3">
      <t>ゴウ</t>
    </rPh>
    <rPh sb="4" eb="5">
      <t>ケイ</t>
    </rPh>
    <rPh sb="6" eb="7">
      <t>ガ</t>
    </rPh>
    <rPh sb="8" eb="9">
      <t>ショ</t>
    </rPh>
    <phoneticPr fontId="3"/>
  </si>
  <si>
    <t>１　支給内容</t>
    <rPh sb="2" eb="4">
      <t>シキュウ</t>
    </rPh>
    <rPh sb="4" eb="6">
      <t>ナイヨウ</t>
    </rPh>
    <phoneticPr fontId="3"/>
  </si>
  <si>
    <t>生年月日
（西暦）</t>
    <rPh sb="0" eb="2">
      <t>セイネン</t>
    </rPh>
    <rPh sb="2" eb="4">
      <t>ガッピ</t>
    </rPh>
    <rPh sb="6" eb="8">
      <t>セイレキ</t>
    </rPh>
    <phoneticPr fontId="3"/>
  </si>
  <si>
    <t>支給方法</t>
    <rPh sb="0" eb="2">
      <t>シキュウ</t>
    </rPh>
    <rPh sb="2" eb="4">
      <t>ホウホウ</t>
    </rPh>
    <phoneticPr fontId="3"/>
  </si>
  <si>
    <t>支給予定期間</t>
    <rPh sb="0" eb="2">
      <t>シキュウ</t>
    </rPh>
    <rPh sb="2" eb="4">
      <t>ヨテイ</t>
    </rPh>
    <rPh sb="4" eb="6">
      <t>キカン</t>
    </rPh>
    <phoneticPr fontId="3"/>
  </si>
  <si>
    <t>支給条件</t>
    <rPh sb="0" eb="2">
      <t>シキュウ</t>
    </rPh>
    <rPh sb="2" eb="4">
      <t>ジョウケン</t>
    </rPh>
    <phoneticPr fontId="3"/>
  </si>
  <si>
    <t>支給回数</t>
    <rPh sb="0" eb="2">
      <t>シキュウ</t>
    </rPh>
    <rPh sb="2" eb="4">
      <t>カイスウ</t>
    </rPh>
    <phoneticPr fontId="3"/>
  </si>
  <si>
    <t>※対象従業員の職種等によって支援内容が異なる場合は、詳細が分かるようにすること（詳細は別紙とすることも可）</t>
    <rPh sb="1" eb="3">
      <t>タイショウ</t>
    </rPh>
    <rPh sb="3" eb="6">
      <t>ジュウギョウイン</t>
    </rPh>
    <rPh sb="7" eb="9">
      <t>ショクシュ</t>
    </rPh>
    <rPh sb="9" eb="10">
      <t>トウ</t>
    </rPh>
    <rPh sb="14" eb="16">
      <t>シエン</t>
    </rPh>
    <rPh sb="16" eb="18">
      <t>ナイヨウ</t>
    </rPh>
    <rPh sb="19" eb="20">
      <t>コト</t>
    </rPh>
    <rPh sb="22" eb="24">
      <t>バアイ</t>
    </rPh>
    <rPh sb="26" eb="28">
      <t>ショウサイ</t>
    </rPh>
    <rPh sb="29" eb="30">
      <t>ワ</t>
    </rPh>
    <rPh sb="40" eb="42">
      <t>ショウサイ</t>
    </rPh>
    <rPh sb="43" eb="45">
      <t>ベッシ</t>
    </rPh>
    <rPh sb="51" eb="52">
      <t>カ</t>
    </rPh>
    <phoneticPr fontId="3"/>
  </si>
  <si>
    <t>採用年月日
（西暦）</t>
    <rPh sb="0" eb="2">
      <t>サイヨウ</t>
    </rPh>
    <rPh sb="2" eb="5">
      <t>ネンガッピ</t>
    </rPh>
    <rPh sb="7" eb="9">
      <t>セイレキ</t>
    </rPh>
    <phoneticPr fontId="3"/>
  </si>
  <si>
    <t>１２回</t>
    <rPh sb="2" eb="3">
      <t>カイ</t>
    </rPh>
    <phoneticPr fontId="3"/>
  </si>
  <si>
    <t>正社員、入社10年以内、従業員負担の半額を支援</t>
    <rPh sb="0" eb="3">
      <t>セイシャイン</t>
    </rPh>
    <rPh sb="4" eb="6">
      <t>ニュウシャ</t>
    </rPh>
    <rPh sb="8" eb="9">
      <t>ネン</t>
    </rPh>
    <rPh sb="9" eb="11">
      <t>イナイ</t>
    </rPh>
    <rPh sb="12" eb="15">
      <t>ジュウギョウイン</t>
    </rPh>
    <rPh sb="15" eb="17">
      <t>フタン</t>
    </rPh>
    <rPh sb="18" eb="20">
      <t>ハンガク</t>
    </rPh>
    <rPh sb="21" eb="23">
      <t>シエン</t>
    </rPh>
    <phoneticPr fontId="3"/>
  </si>
  <si>
    <t>aaaa/bb/cc</t>
    <phoneticPr fontId="3"/>
  </si>
  <si>
    <t>dddd/ee/ff</t>
    <phoneticPr fontId="3"/>
  </si>
  <si>
    <t>gggg/hh/ii</t>
    <phoneticPr fontId="3"/>
  </si>
  <si>
    <t>○○市○○</t>
    <rPh sb="0" eb="3">
      <t>マルマルシ</t>
    </rPh>
    <phoneticPr fontId="3"/>
  </si>
  <si>
    <t>bbbb/cc/aa</t>
    <phoneticPr fontId="3"/>
  </si>
  <si>
    <t>eeee/ff/dd</t>
    <phoneticPr fontId="3"/>
  </si>
  <si>
    <t>hhhh/ii/gg</t>
    <phoneticPr fontId="3"/>
  </si>
  <si>
    <t>事　業　計　画　書（記載例）</t>
    <rPh sb="0" eb="1">
      <t>コト</t>
    </rPh>
    <rPh sb="2" eb="3">
      <t>ゴウ</t>
    </rPh>
    <rPh sb="4" eb="5">
      <t>ケイ</t>
    </rPh>
    <rPh sb="6" eb="7">
      <t>ガ</t>
    </rPh>
    <rPh sb="8" eb="9">
      <t>ショ</t>
    </rPh>
    <rPh sb="10" eb="13">
      <t>キサイレイ</t>
    </rPh>
    <phoneticPr fontId="3"/>
  </si>
  <si>
    <t>A</t>
    <phoneticPr fontId="3"/>
  </si>
  <si>
    <t>B</t>
    <phoneticPr fontId="3"/>
  </si>
  <si>
    <t>C</t>
    <phoneticPr fontId="3"/>
  </si>
  <si>
    <t>様式第１号（第８条関係）</t>
  </si>
  <si>
    <t>　　　　　　　　　　　　　　　</t>
  </si>
  <si>
    <t xml:space="preserve">  </t>
  </si>
  <si>
    <t>記</t>
  </si>
  <si>
    <t>　　　</t>
  </si>
  <si>
    <t>事業者名</t>
    <rPh sb="0" eb="4">
      <t>ジギョウシャメイ</t>
    </rPh>
    <phoneticPr fontId="3"/>
  </si>
  <si>
    <t>事業所住所</t>
    <rPh sb="0" eb="5">
      <t>ジギョウショジュウショ</t>
    </rPh>
    <phoneticPr fontId="3"/>
  </si>
  <si>
    <t>代表者名</t>
    <rPh sb="0" eb="4">
      <t>ダイヒョウシャメイ</t>
    </rPh>
    <phoneticPr fontId="3"/>
  </si>
  <si>
    <t>代表取締役</t>
    <rPh sb="0" eb="5">
      <t>ダイヒョウトリシマリヤク</t>
    </rPh>
    <phoneticPr fontId="3"/>
  </si>
  <si>
    <t>No</t>
    <phoneticPr fontId="3"/>
  </si>
  <si>
    <t>企　業　名</t>
    <rPh sb="0" eb="1">
      <t>キ</t>
    </rPh>
    <rPh sb="2" eb="3">
      <t>ゴウ</t>
    </rPh>
    <rPh sb="4" eb="5">
      <t>メイ</t>
    </rPh>
    <phoneticPr fontId="3"/>
  </si>
  <si>
    <t>業種</t>
    <rPh sb="0" eb="2">
      <t>ギョウシュ</t>
    </rPh>
    <phoneticPr fontId="3"/>
  </si>
  <si>
    <t>人数</t>
    <rPh sb="0" eb="2">
      <t>ニンズウ</t>
    </rPh>
    <phoneticPr fontId="3"/>
  </si>
  <si>
    <t>企業支援額</t>
    <rPh sb="0" eb="2">
      <t>キギョウ</t>
    </rPh>
    <rPh sb="2" eb="4">
      <t>シエン</t>
    </rPh>
    <rPh sb="4" eb="5">
      <t>ガク</t>
    </rPh>
    <phoneticPr fontId="3"/>
  </si>
  <si>
    <t>交付予定額</t>
    <rPh sb="0" eb="2">
      <t>コウフ</t>
    </rPh>
    <rPh sb="2" eb="4">
      <t>ヨテイ</t>
    </rPh>
    <rPh sb="4" eb="5">
      <t>ガク</t>
    </rPh>
    <phoneticPr fontId="3"/>
  </si>
  <si>
    <t>認証取得の有無</t>
    <rPh sb="0" eb="2">
      <t>ニンショウ</t>
    </rPh>
    <rPh sb="2" eb="4">
      <t>シュトク</t>
    </rPh>
    <rPh sb="5" eb="7">
      <t>ウム</t>
    </rPh>
    <phoneticPr fontId="3"/>
  </si>
  <si>
    <t>支援方法</t>
    <rPh sb="0" eb="2">
      <t>シエン</t>
    </rPh>
    <rPh sb="2" eb="4">
      <t>ホウホウ</t>
    </rPh>
    <phoneticPr fontId="3"/>
  </si>
  <si>
    <t>支給時期</t>
    <rPh sb="0" eb="2">
      <t>シキュウ</t>
    </rPh>
    <rPh sb="2" eb="4">
      <t>ジキ</t>
    </rPh>
    <phoneticPr fontId="3"/>
  </si>
  <si>
    <t>交付決定日</t>
    <rPh sb="0" eb="2">
      <t>コウフ</t>
    </rPh>
    <rPh sb="2" eb="5">
      <t>ケッテイビ</t>
    </rPh>
    <phoneticPr fontId="3"/>
  </si>
  <si>
    <t>文書
番号</t>
    <rPh sb="0" eb="2">
      <t>ブンショ</t>
    </rPh>
    <rPh sb="3" eb="5">
      <t>バンゴウ</t>
    </rPh>
    <phoneticPr fontId="3"/>
  </si>
  <si>
    <t>代表者名</t>
    <rPh sb="0" eb="3">
      <t>ダイヒョウシャ</t>
    </rPh>
    <rPh sb="3" eb="4">
      <t>メイ</t>
    </rPh>
    <phoneticPr fontId="3"/>
  </si>
  <si>
    <t>住所２</t>
    <rPh sb="0" eb="2">
      <t>ジュウショ</t>
    </rPh>
    <phoneticPr fontId="3"/>
  </si>
  <si>
    <t>交付申請日</t>
    <rPh sb="0" eb="2">
      <t>コウフ</t>
    </rPh>
    <rPh sb="2" eb="4">
      <t>シンセイ</t>
    </rPh>
    <rPh sb="4" eb="5">
      <t>ビ</t>
    </rPh>
    <phoneticPr fontId="3"/>
  </si>
  <si>
    <t>残予算</t>
    <rPh sb="0" eb="1">
      <t>ザン</t>
    </rPh>
    <rPh sb="1" eb="3">
      <t>ヨサン</t>
    </rPh>
    <phoneticPr fontId="3"/>
  </si>
  <si>
    <t>負担行為
済額</t>
    <rPh sb="0" eb="2">
      <t>フタン</t>
    </rPh>
    <rPh sb="2" eb="4">
      <t>コウイ</t>
    </rPh>
    <rPh sb="5" eb="6">
      <t>ズ</t>
    </rPh>
    <rPh sb="6" eb="7">
      <t>ガク</t>
    </rPh>
    <phoneticPr fontId="3"/>
  </si>
  <si>
    <t>担当</t>
    <rPh sb="0" eb="2">
      <t>タントウ</t>
    </rPh>
    <phoneticPr fontId="3"/>
  </si>
  <si>
    <t>担当メール</t>
    <rPh sb="0" eb="2">
      <t>タントウ</t>
    </rPh>
    <phoneticPr fontId="3"/>
  </si>
  <si>
    <t>電話番号</t>
    <rPh sb="0" eb="2">
      <t>デンワ</t>
    </rPh>
    <rPh sb="2" eb="4">
      <t>バンゴウ</t>
    </rPh>
    <phoneticPr fontId="3"/>
  </si>
  <si>
    <t>-</t>
    <phoneticPr fontId="3"/>
  </si>
  <si>
    <t>１　補助事業の実施期間　　</t>
    <phoneticPr fontId="3"/>
  </si>
  <si>
    <t>から</t>
    <phoneticPr fontId="3"/>
  </si>
  <si>
    <t>３　補助対象経費の総額</t>
    <phoneticPr fontId="3"/>
  </si>
  <si>
    <t>４　補助金交付申請額</t>
    <phoneticPr fontId="3"/>
  </si>
  <si>
    <t>申請日</t>
    <rPh sb="0" eb="3">
      <t>シンセイビ</t>
    </rPh>
    <phoneticPr fontId="3"/>
  </si>
  <si>
    <t>事業所住所②（アパート名）</t>
    <rPh sb="0" eb="5">
      <t>ジギョウショジュウショ</t>
    </rPh>
    <rPh sb="11" eb="12">
      <t>メイ</t>
    </rPh>
    <phoneticPr fontId="3"/>
  </si>
  <si>
    <t xml:space="preserve">
</t>
    <phoneticPr fontId="3"/>
  </si>
  <si>
    <t>記入例</t>
    <rPh sb="0" eb="3">
      <t>キニュウレイ</t>
    </rPh>
    <phoneticPr fontId="3"/>
  </si>
  <si>
    <t>入力欄</t>
    <rPh sb="0" eb="3">
      <t>ニュウリョクラン</t>
    </rPh>
    <phoneticPr fontId="3"/>
  </si>
  <si>
    <t>ご担当者様氏名</t>
    <rPh sb="1" eb="5">
      <t>タントウシャサマ</t>
    </rPh>
    <rPh sb="5" eb="7">
      <t>シメイ</t>
    </rPh>
    <phoneticPr fontId="3"/>
  </si>
  <si>
    <t>ご担当者様メールアドレス</t>
    <rPh sb="1" eb="5">
      <t>タントウシャサマ</t>
    </rPh>
    <phoneticPr fontId="3"/>
  </si>
  <si>
    <t>代表者役職名</t>
    <rPh sb="0" eb="3">
      <t>ダイヒョウシャ</t>
    </rPh>
    <rPh sb="3" eb="6">
      <t>ヤクショクメイ</t>
    </rPh>
    <phoneticPr fontId="3"/>
  </si>
  <si>
    <t>今年度の支援開始日</t>
    <rPh sb="0" eb="3">
      <t>コンネンド</t>
    </rPh>
    <rPh sb="4" eb="6">
      <t>シエン</t>
    </rPh>
    <rPh sb="6" eb="9">
      <t>カイシビ</t>
    </rPh>
    <phoneticPr fontId="3"/>
  </si>
  <si>
    <t>今年度の支援最終日</t>
    <rPh sb="4" eb="6">
      <t>シエン</t>
    </rPh>
    <phoneticPr fontId="3"/>
  </si>
  <si>
    <t>対象人数</t>
    <rPh sb="0" eb="4">
      <t>タイショウニンズウ</t>
    </rPh>
    <phoneticPr fontId="3"/>
  </si>
  <si>
    <t>建設業</t>
    <rPh sb="0" eb="3">
      <t>ケンセツギョウ</t>
    </rPh>
    <phoneticPr fontId="3"/>
  </si>
  <si>
    <t>●●●＠●●●</t>
    <phoneticPr fontId="3"/>
  </si>
  <si>
    <t>５　添付書類　　　　　　　</t>
    <phoneticPr fontId="3"/>
  </si>
  <si>
    <t>２　事業計画書　　　　　　　</t>
    <phoneticPr fontId="3"/>
  </si>
  <si>
    <t>氏名</t>
  </si>
  <si>
    <t>生年月日
 （西暦）</t>
  </si>
  <si>
    <t>住所</t>
  </si>
  <si>
    <t>採用年月日
 （西暦）</t>
  </si>
  <si>
    <t>企業名</t>
    <rPh sb="0" eb="2">
      <t>キギョウ</t>
    </rPh>
    <rPh sb="2" eb="3">
      <t>メイ</t>
    </rPh>
    <phoneticPr fontId="3"/>
  </si>
  <si>
    <t>申請年度の奨学金返還予定総額</t>
  </si>
  <si>
    <t>手当等の年間支給予定額</t>
  </si>
  <si>
    <t>補助金申請額</t>
  </si>
  <si>
    <t>○○株式会社</t>
    <rPh sb="2" eb="6">
      <t>カブシキガイシャ</t>
    </rPh>
    <phoneticPr fontId="3"/>
  </si>
  <si>
    <t>ご担当部署電話番号</t>
    <rPh sb="1" eb="5">
      <t>タントウブショ</t>
    </rPh>
    <rPh sb="5" eb="9">
      <t>デンワバンゴウ</t>
    </rPh>
    <phoneticPr fontId="3"/>
  </si>
  <si>
    <t>会社電話番号</t>
    <rPh sb="0" eb="2">
      <t>カイシャ</t>
    </rPh>
    <rPh sb="2" eb="6">
      <t>デンワバンゴウ</t>
    </rPh>
    <phoneticPr fontId="3"/>
  </si>
  <si>
    <t>通常企業</t>
    <rPh sb="0" eb="2">
      <t>ツウジョウ</t>
    </rPh>
    <rPh sb="2" eb="4">
      <t>キギョウ</t>
    </rPh>
    <phoneticPr fontId="3"/>
  </si>
  <si>
    <t>宮古　太郎</t>
    <rPh sb="0" eb="2">
      <t>ミヤコ</t>
    </rPh>
    <rPh sb="3" eb="5">
      <t>タロウ</t>
    </rPh>
    <phoneticPr fontId="3"/>
  </si>
  <si>
    <t>0980-00-0000</t>
    <phoneticPr fontId="3"/>
  </si>
  <si>
    <t>宮古　花子</t>
    <rPh sb="0" eb="2">
      <t>ミヤコ</t>
    </rPh>
    <rPh sb="3" eb="5">
      <t>ハナコ</t>
    </rPh>
    <phoneticPr fontId="3"/>
  </si>
  <si>
    <t>　宮古島市長　殿</t>
    <rPh sb="1" eb="4">
      <t>ミヤコジマ</t>
    </rPh>
    <rPh sb="4" eb="6">
      <t>シチョウ</t>
    </rPh>
    <phoneticPr fontId="3"/>
  </si>
  <si>
    <t>所在地</t>
    <rPh sb="0" eb="3">
      <t>ショザイチ</t>
    </rPh>
    <phoneticPr fontId="3"/>
  </si>
  <si>
    <t>宮古島市奨学金返還支援事業補助金交付申請書</t>
    <rPh sb="0" eb="4">
      <t>ミヤコジマシ</t>
    </rPh>
    <rPh sb="4" eb="7">
      <t>ショウガクキン</t>
    </rPh>
    <rPh sb="7" eb="9">
      <t>ヘンカン</t>
    </rPh>
    <rPh sb="9" eb="11">
      <t>シエン</t>
    </rPh>
    <rPh sb="11" eb="13">
      <t>ジギョウ</t>
    </rPh>
    <rPh sb="13" eb="16">
      <t>ホジョキン</t>
    </rPh>
    <rPh sb="16" eb="18">
      <t>コウフ</t>
    </rPh>
    <rPh sb="18" eb="21">
      <t>シンセイショ</t>
    </rPh>
    <phoneticPr fontId="3"/>
  </si>
  <si>
    <t>（別紙）</t>
    <rPh sb="1" eb="3">
      <t>ベッシ</t>
    </rPh>
    <phoneticPr fontId="3"/>
  </si>
  <si>
    <t>金</t>
    <rPh sb="0" eb="1">
      <t>キン</t>
    </rPh>
    <phoneticPr fontId="3"/>
  </si>
  <si>
    <t>　　　　(2)　納税証明書など市税に滞納がないことを証明する書類の写し</t>
    <phoneticPr fontId="3"/>
  </si>
  <si>
    <t>　　　　(1)　沖縄県奨学金返還支援事業補助金交付決定通知書の写し</t>
    <phoneticPr fontId="3"/>
  </si>
  <si>
    <t>　　　  (3)　その他市長が必要と認める書類</t>
    <phoneticPr fontId="3"/>
  </si>
  <si>
    <t xml:space="preserve">　  </t>
    <phoneticPr fontId="3"/>
  </si>
  <si>
    <t>します。</t>
    <phoneticPr fontId="3"/>
  </si>
  <si>
    <t>　宮古島市奨学金返還支援事業補助金交付要綱第８条の規定により、下記のとおり申請</t>
    <phoneticPr fontId="3"/>
  </si>
  <si>
    <t>　　円</t>
    <rPh sb="2" eb="3">
      <t>エン</t>
    </rPh>
    <phoneticPr fontId="3"/>
  </si>
  <si>
    <t>令和○年○月～令和○年３月</t>
    <phoneticPr fontId="3"/>
  </si>
  <si>
    <t>宮古島市平良字西里○○番地</t>
    <rPh sb="0" eb="4">
      <t>ミヤコジマシ</t>
    </rPh>
    <rPh sb="4" eb="6">
      <t>ヒララ</t>
    </rPh>
    <rPh sb="6" eb="7">
      <t>アザ</t>
    </rPh>
    <rPh sb="7" eb="9">
      <t>ニシザト</t>
    </rPh>
    <rPh sb="11" eb="13">
      <t>バンチ</t>
    </rPh>
    <phoneticPr fontId="3"/>
  </si>
  <si>
    <t>○○ビル〇階</t>
    <rPh sb="5" eb="6">
      <t>カイ</t>
    </rPh>
    <phoneticPr fontId="3"/>
  </si>
  <si>
    <t>代理返還による支給</t>
    <phoneticPr fontId="3"/>
  </si>
  <si>
    <t>年間支給予定額</t>
    <rPh sb="0" eb="2">
      <t>ネンカン</t>
    </rPh>
    <rPh sb="2" eb="4">
      <t>シキュウ</t>
    </rPh>
    <rPh sb="4" eb="7">
      <t>ヨテイガク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</si>
</sst>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[$-411]ggge&quot;年&quot;m&quot;月&quot;d&quot;日&quot;;@"/>
    <numFmt numFmtId="178" formatCode="#"/>
  </numFmts>
  <fonts count="28">
    <font>
      <sz val="11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8"/>
      <color theme="1"/>
      <name val="游ゴシック"/>
      <family val="2"/>
      <charset val="128"/>
      <scheme val="minor"/>
    </font>
    <font>
      <b/>
      <sz val="14"/>
      <color indexed="81"/>
      <name val="MS P ゴシック"/>
      <family val="3"/>
      <charset val="128"/>
    </font>
    <font>
      <b/>
      <sz val="14"/>
      <color rgb="FFFF0000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4"/>
      <color indexed="10"/>
      <name val="MS P ゴシック"/>
      <family val="3"/>
      <charset val="128"/>
    </font>
    <font>
      <sz val="11"/>
      <name val="游ゴシック"/>
      <family val="3"/>
      <charset val="128"/>
      <scheme val="minor"/>
    </font>
    <font>
      <sz val="13"/>
      <color theme="1"/>
      <name val="ＭＳ 明朝"/>
      <family val="1"/>
      <charset val="128"/>
    </font>
    <font>
      <sz val="13"/>
      <color rgb="FF000000"/>
      <name val="ＭＳ 明朝"/>
      <family val="1"/>
      <charset val="128"/>
    </font>
    <font>
      <b/>
      <u/>
      <sz val="16"/>
      <color indexed="10"/>
      <name val="MS P ゴシック"/>
      <family val="3"/>
      <charset val="128"/>
    </font>
    <font>
      <sz val="14"/>
      <color indexed="81"/>
      <name val="MS P ゴシック"/>
      <family val="3"/>
      <charset val="128"/>
    </font>
    <font>
      <sz val="9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12"/>
      <name val="游ゴシック"/>
      <family val="3"/>
      <charset val="128"/>
      <scheme val="minor"/>
    </font>
    <font>
      <sz val="7"/>
      <color theme="1"/>
      <name val="游ゴシック"/>
      <family val="3"/>
      <charset val="128"/>
      <scheme val="minor"/>
    </font>
    <font>
      <sz val="12"/>
      <color rgb="FFFF0000"/>
      <name val="游ゴシック"/>
      <family val="3"/>
      <charset val="128"/>
      <scheme val="minor"/>
    </font>
    <font>
      <b/>
      <sz val="18"/>
      <color indexed="81"/>
      <name val="MS P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38" fontId="14" fillId="0" borderId="0" applyFont="0" applyFill="0" applyBorder="0" applyAlignment="0" applyProtection="0">
      <alignment vertical="center"/>
    </xf>
  </cellStyleXfs>
  <cellXfs count="97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14" fontId="7" fillId="0" borderId="1" xfId="0" applyNumberFormat="1" applyFont="1" applyBorder="1" applyAlignment="1">
      <alignment horizontal="center" vertical="center"/>
    </xf>
    <xf numFmtId="0" fontId="5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7" fillId="0" borderId="0" xfId="0" applyFont="1">
      <alignment vertical="center"/>
    </xf>
    <xf numFmtId="0" fontId="9" fillId="0" borderId="0" xfId="0" applyFont="1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58" fontId="0" fillId="0" borderId="0" xfId="0" applyNumberFormat="1">
      <alignment vertical="center"/>
    </xf>
    <xf numFmtId="176" fontId="8" fillId="3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58" fontId="0" fillId="0" borderId="1" xfId="0" applyNumberForma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177" fontId="0" fillId="0" borderId="1" xfId="0" applyNumberFormat="1" applyBorder="1" applyAlignment="1">
      <alignment horizontal="left" vertical="center"/>
    </xf>
    <xf numFmtId="0" fontId="7" fillId="2" borderId="1" xfId="0" applyFont="1" applyFill="1" applyBorder="1" applyAlignment="1" applyProtection="1">
      <alignment horizontal="center" vertical="center"/>
      <protection locked="0"/>
    </xf>
    <xf numFmtId="14" fontId="7" fillId="2" borderId="1" xfId="0" applyNumberFormat="1" applyFont="1" applyFill="1" applyBorder="1" applyAlignment="1" applyProtection="1">
      <alignment horizontal="center" vertical="center"/>
      <protection locked="0"/>
    </xf>
    <xf numFmtId="0" fontId="13" fillId="0" borderId="0" xfId="0" applyFont="1">
      <alignment vertical="center"/>
    </xf>
    <xf numFmtId="0" fontId="0" fillId="0" borderId="2" xfId="0" applyBorder="1">
      <alignment vertical="center"/>
    </xf>
    <xf numFmtId="178" fontId="0" fillId="0" borderId="0" xfId="0" applyNumberFormat="1">
      <alignment vertical="center"/>
    </xf>
    <xf numFmtId="0" fontId="0" fillId="0" borderId="3" xfId="0" applyBorder="1">
      <alignment vertical="center"/>
    </xf>
    <xf numFmtId="0" fontId="0" fillId="0" borderId="3" xfId="0" applyBorder="1" applyAlignment="1">
      <alignment vertical="center" wrapText="1"/>
    </xf>
    <xf numFmtId="38" fontId="0" fillId="0" borderId="0" xfId="1" applyFont="1">
      <alignment vertical="center"/>
    </xf>
    <xf numFmtId="0" fontId="16" fillId="0" borderId="1" xfId="0" applyFont="1" applyBorder="1">
      <alignment vertical="center"/>
    </xf>
    <xf numFmtId="58" fontId="16" fillId="0" borderId="1" xfId="0" applyNumberFormat="1" applyFont="1" applyBorder="1" applyAlignment="1">
      <alignment horizontal="left" vertical="center"/>
    </xf>
    <xf numFmtId="49" fontId="16" fillId="0" borderId="1" xfId="0" applyNumberFormat="1" applyFont="1" applyBorder="1">
      <alignment vertical="center"/>
    </xf>
    <xf numFmtId="3" fontId="7" fillId="2" borderId="1" xfId="0" applyNumberFormat="1" applyFont="1" applyFill="1" applyBorder="1" applyAlignment="1" applyProtection="1">
      <alignment horizontal="center" vertical="center"/>
      <protection locked="0"/>
    </xf>
    <xf numFmtId="0" fontId="17" fillId="0" borderId="0" xfId="0" applyFont="1">
      <alignment vertical="center"/>
    </xf>
    <xf numFmtId="0" fontId="18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 shrinkToFit="1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horizontal="justify" vertical="center"/>
    </xf>
    <xf numFmtId="58" fontId="17" fillId="0" borderId="0" xfId="0" applyNumberFormat="1" applyFont="1" applyAlignment="1">
      <alignment horizontal="left" vertical="center"/>
    </xf>
    <xf numFmtId="0" fontId="18" fillId="0" borderId="0" xfId="0" applyFont="1">
      <alignment vertical="center"/>
    </xf>
    <xf numFmtId="38" fontId="17" fillId="0" borderId="0" xfId="1" applyFont="1" applyAlignment="1">
      <alignment horizontal="center" vertical="center"/>
    </xf>
    <xf numFmtId="38" fontId="17" fillId="0" borderId="0" xfId="1" applyFont="1">
      <alignment vertical="center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3" fontId="7" fillId="2" borderId="1" xfId="1" applyNumberFormat="1" applyFont="1" applyFill="1" applyBorder="1" applyAlignment="1" applyProtection="1">
      <alignment horizontal="center" vertical="center"/>
      <protection locked="0"/>
    </xf>
    <xf numFmtId="3" fontId="8" fillId="2" borderId="1" xfId="1" applyNumberFormat="1" applyFont="1" applyFill="1" applyBorder="1" applyAlignment="1" applyProtection="1">
      <alignment horizontal="center" vertical="center"/>
      <protection locked="0"/>
    </xf>
    <xf numFmtId="3" fontId="8" fillId="2" borderId="1" xfId="0" applyNumberFormat="1" applyFont="1" applyFill="1" applyBorder="1" applyAlignment="1" applyProtection="1">
      <alignment horizontal="center" vertical="center"/>
      <protection locked="0"/>
    </xf>
    <xf numFmtId="0" fontId="7" fillId="2" borderId="1" xfId="0" applyFont="1" applyFill="1" applyBorder="1" applyAlignment="1">
      <alignment horizontal="center" vertical="center"/>
    </xf>
    <xf numFmtId="14" fontId="7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176" fontId="24" fillId="2" borderId="1" xfId="0" applyNumberFormat="1" applyFont="1" applyFill="1" applyBorder="1" applyAlignment="1" applyProtection="1">
      <alignment horizontal="center" vertical="center"/>
      <protection locked="0"/>
    </xf>
    <xf numFmtId="176" fontId="24" fillId="2" borderId="3" xfId="0" applyNumberFormat="1" applyFont="1" applyFill="1" applyBorder="1" applyAlignment="1" applyProtection="1">
      <alignment horizontal="center" vertical="center"/>
      <protection locked="0"/>
    </xf>
    <xf numFmtId="176" fontId="26" fillId="2" borderId="1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>
      <alignment horizontal="center" vertical="center"/>
    </xf>
    <xf numFmtId="58" fontId="21" fillId="2" borderId="1" xfId="0" applyNumberFormat="1" applyFont="1" applyFill="1" applyBorder="1" applyAlignment="1">
      <alignment horizontal="right" vertical="center"/>
    </xf>
    <xf numFmtId="0" fontId="22" fillId="2" borderId="1" xfId="0" applyFont="1" applyFill="1" applyBorder="1" applyAlignment="1">
      <alignment horizontal="left" vertical="center" wrapText="1"/>
    </xf>
    <xf numFmtId="58" fontId="23" fillId="2" borderId="1" xfId="0" applyNumberFormat="1" applyFont="1" applyFill="1" applyBorder="1" applyAlignment="1">
      <alignment horizontal="center" vertical="center"/>
    </xf>
    <xf numFmtId="0" fontId="23" fillId="2" borderId="1" xfId="0" applyFont="1" applyFill="1" applyBorder="1" applyAlignment="1">
      <alignment horizontal="left" vertical="center" wrapText="1"/>
    </xf>
    <xf numFmtId="0" fontId="25" fillId="2" borderId="1" xfId="0" applyFont="1" applyFill="1" applyBorder="1" applyAlignment="1">
      <alignment horizontal="left" vertical="center" wrapText="1"/>
    </xf>
    <xf numFmtId="0" fontId="0" fillId="2" borderId="1" xfId="0" applyFill="1" applyBorder="1" applyAlignment="1">
      <alignment horizontal="center" vertical="center"/>
    </xf>
    <xf numFmtId="58" fontId="23" fillId="2" borderId="1" xfId="0" applyNumberFormat="1" applyFont="1" applyFill="1" applyBorder="1" applyAlignment="1">
      <alignment horizontal="right" vertical="center"/>
    </xf>
    <xf numFmtId="0" fontId="11" fillId="2" borderId="1" xfId="0" applyFont="1" applyFill="1" applyBorder="1" applyAlignment="1">
      <alignment vertical="center" wrapText="1"/>
    </xf>
    <xf numFmtId="58" fontId="23" fillId="2" borderId="1" xfId="0" applyNumberFormat="1" applyFont="1" applyFill="1" applyBorder="1">
      <alignment vertical="center"/>
    </xf>
    <xf numFmtId="58" fontId="16" fillId="2" borderId="1" xfId="0" applyNumberFormat="1" applyFont="1" applyFill="1" applyBorder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17" fillId="0" borderId="0" xfId="0" applyFont="1" applyAlignment="1">
      <alignment horizontal="left" vertical="center" shrinkToFit="1"/>
    </xf>
    <xf numFmtId="0" fontId="16" fillId="2" borderId="1" xfId="0" applyFont="1" applyFill="1" applyBorder="1">
      <alignment vertical="center"/>
    </xf>
    <xf numFmtId="49" fontId="16" fillId="2" borderId="1" xfId="0" applyNumberFormat="1" applyFont="1" applyFill="1" applyBorder="1">
      <alignment vertical="center"/>
    </xf>
    <xf numFmtId="0" fontId="16" fillId="2" borderId="2" xfId="0" applyFont="1" applyFill="1" applyBorder="1" applyAlignment="1">
      <alignment horizontal="left" vertical="center"/>
    </xf>
    <xf numFmtId="0" fontId="0" fillId="2" borderId="1" xfId="0" applyFill="1" applyBorder="1">
      <alignment vertical="center"/>
    </xf>
    <xf numFmtId="58" fontId="0" fillId="2" borderId="1" xfId="0" applyNumberFormat="1" applyFill="1" applyBorder="1" applyAlignment="1">
      <alignment horizontal="left" vertical="center" wrapText="1"/>
    </xf>
    <xf numFmtId="0" fontId="0" fillId="0" borderId="2" xfId="0" applyBorder="1" applyAlignment="1">
      <alignment horizontal="left" vertical="center"/>
    </xf>
    <xf numFmtId="0" fontId="0" fillId="2" borderId="3" xfId="0" applyFill="1" applyBorder="1" applyAlignment="1">
      <alignment vertical="center" wrapText="1"/>
    </xf>
    <xf numFmtId="0" fontId="0" fillId="2" borderId="1" xfId="0" applyFill="1" applyBorder="1" applyAlignment="1">
      <alignment vertical="center" wrapText="1"/>
    </xf>
    <xf numFmtId="177" fontId="0" fillId="2" borderId="1" xfId="0" applyNumberFormat="1" applyFill="1" applyBorder="1" applyAlignment="1">
      <alignment horizontal="left" vertical="center"/>
    </xf>
    <xf numFmtId="0" fontId="0" fillId="0" borderId="0" xfId="0" applyFill="1">
      <alignment vertical="center"/>
    </xf>
    <xf numFmtId="58" fontId="17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 shrinkToFit="1"/>
    </xf>
    <xf numFmtId="177" fontId="18" fillId="0" borderId="0" xfId="0" applyNumberFormat="1" applyFont="1" applyAlignment="1">
      <alignment horizontal="center" vertical="center"/>
    </xf>
    <xf numFmtId="58" fontId="17" fillId="0" borderId="0" xfId="0" applyNumberFormat="1" applyFont="1" applyAlignment="1">
      <alignment horizontal="left" vertical="center" shrinkToFit="1"/>
    </xf>
    <xf numFmtId="0" fontId="18" fillId="0" borderId="0" xfId="0" applyFont="1" applyAlignment="1">
      <alignment horizontal="center" vertical="center"/>
    </xf>
    <xf numFmtId="0" fontId="17" fillId="0" borderId="0" xfId="0" applyFont="1" applyAlignment="1">
      <alignment vertical="center" shrinkToFit="1"/>
    </xf>
    <xf numFmtId="0" fontId="0" fillId="0" borderId="0" xfId="0" applyAlignment="1">
      <alignment vertical="center" shrinkToFit="1"/>
    </xf>
    <xf numFmtId="0" fontId="6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7" fillId="2" borderId="1" xfId="0" applyFont="1" applyFill="1" applyBorder="1" applyProtection="1">
      <alignment vertical="center"/>
      <protection locked="0"/>
    </xf>
    <xf numFmtId="177" fontId="7" fillId="3" borderId="1" xfId="0" applyNumberFormat="1" applyFont="1" applyFill="1" applyBorder="1">
      <alignment vertical="center"/>
    </xf>
    <xf numFmtId="0" fontId="2" fillId="2" borderId="1" xfId="0" applyFont="1" applyFill="1" applyBorder="1" applyProtection="1">
      <alignment vertical="center"/>
      <protection locked="0"/>
    </xf>
    <xf numFmtId="0" fontId="7" fillId="0" borderId="1" xfId="0" applyFont="1" applyBorder="1">
      <alignment vertical="center"/>
    </xf>
    <xf numFmtId="0" fontId="1" fillId="0" borderId="1" xfId="0" applyFont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196684</xdr:colOff>
      <xdr:row>1</xdr:row>
      <xdr:rowOff>95250</xdr:rowOff>
    </xdr:from>
    <xdr:to>
      <xdr:col>18</xdr:col>
      <xdr:colOff>311005</xdr:colOff>
      <xdr:row>9</xdr:row>
      <xdr:rowOff>12988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00C9BED-FB61-4169-A3A5-36F414031EEE}"/>
            </a:ext>
          </a:extLst>
        </xdr:cNvPr>
        <xdr:cNvSpPr txBox="1"/>
      </xdr:nvSpPr>
      <xdr:spPr>
        <a:xfrm>
          <a:off x="8093775" y="285750"/>
          <a:ext cx="6781821" cy="1511011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 b="1">
              <a:solidFill>
                <a:srgbClr val="FF0000"/>
              </a:solidFill>
            </a:rPr>
            <a:t>入力用①に必要事項を記載することで本様式は自動的に作成されます。</a:t>
          </a:r>
          <a:endParaRPr kumimoji="1" lang="en-US" altLang="ja-JP" sz="1600" b="1">
            <a:solidFill>
              <a:srgbClr val="FF0000"/>
            </a:solidFill>
          </a:endParaRPr>
        </a:p>
        <a:p>
          <a:r>
            <a:rPr kumimoji="1" lang="ja-JP" altLang="en-US" sz="1600" b="1">
              <a:solidFill>
                <a:srgbClr val="FF0000"/>
              </a:solidFill>
            </a:rPr>
            <a:t>入力用①に必要事項記入後、本様式を市に提出してください</a:t>
          </a:r>
          <a:r>
            <a:rPr kumimoji="1" lang="ja-JP" altLang="en-US" sz="1400" b="1">
              <a:solidFill>
                <a:srgbClr val="FF0000"/>
              </a:solidFill>
            </a:rPr>
            <a:t>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939800</xdr:colOff>
      <xdr:row>2</xdr:row>
      <xdr:rowOff>474132</xdr:rowOff>
    </xdr:from>
    <xdr:to>
      <xdr:col>10</xdr:col>
      <xdr:colOff>143935</xdr:colOff>
      <xdr:row>10</xdr:row>
      <xdr:rowOff>59267</xdr:rowOff>
    </xdr:to>
    <xdr:cxnSp macro="">
      <xdr:nvCxnSpPr>
        <xdr:cNvPr id="2" name="直線矢印コネクタ 1">
          <a:extLst>
            <a:ext uri="{FF2B5EF4-FFF2-40B4-BE49-F238E27FC236}">
              <a16:creationId xmlns:a16="http://schemas.microsoft.com/office/drawing/2014/main" id="{03CA6037-F640-4EEA-B61B-D74DC9DE15E0}"/>
            </a:ext>
          </a:extLst>
        </xdr:cNvPr>
        <xdr:cNvCxnSpPr/>
      </xdr:nvCxnSpPr>
      <xdr:spPr>
        <a:xfrm flipH="1">
          <a:off x="9127067" y="1092199"/>
          <a:ext cx="829735" cy="2641601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948266</xdr:colOff>
      <xdr:row>3</xdr:row>
      <xdr:rowOff>67732</xdr:rowOff>
    </xdr:from>
    <xdr:to>
      <xdr:col>10</xdr:col>
      <xdr:colOff>169335</xdr:colOff>
      <xdr:row>10</xdr:row>
      <xdr:rowOff>33867</xdr:rowOff>
    </xdr:to>
    <xdr:cxnSp macro="">
      <xdr:nvCxnSpPr>
        <xdr:cNvPr id="2" name="直線矢印コネクタ 1">
          <a:extLst>
            <a:ext uri="{FF2B5EF4-FFF2-40B4-BE49-F238E27FC236}">
              <a16:creationId xmlns:a16="http://schemas.microsoft.com/office/drawing/2014/main" id="{8100B9A8-0984-48CB-9199-B11F53D8D27A}"/>
            </a:ext>
          </a:extLst>
        </xdr:cNvPr>
        <xdr:cNvCxnSpPr/>
      </xdr:nvCxnSpPr>
      <xdr:spPr>
        <a:xfrm flipH="1">
          <a:off x="9135533" y="1159932"/>
          <a:ext cx="846669" cy="2548468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67733</xdr:colOff>
      <xdr:row>0</xdr:row>
      <xdr:rowOff>85724</xdr:rowOff>
    </xdr:from>
    <xdr:to>
      <xdr:col>22</xdr:col>
      <xdr:colOff>550333</xdr:colOff>
      <xdr:row>5</xdr:row>
      <xdr:rowOff>306917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9211733" y="85724"/>
          <a:ext cx="9425517" cy="2284943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>
              <a:solidFill>
                <a:sysClr val="windowText" lastClr="000000"/>
              </a:solidFill>
            </a:rPr>
            <a:t>「２　支援計画」作成のポイント</a:t>
          </a:r>
          <a:endParaRPr kumimoji="1" lang="en-US" altLang="ja-JP" sz="12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200">
              <a:solidFill>
                <a:sysClr val="windowText" lastClr="000000"/>
              </a:solidFill>
            </a:rPr>
            <a:t>・</a:t>
          </a:r>
          <a:r>
            <a:rPr kumimoji="1" lang="ja-JP" altLang="en-US" sz="1200" b="1">
              <a:solidFill>
                <a:sysClr val="windowText" lastClr="000000"/>
              </a:solidFill>
            </a:rPr>
            <a:t>申請年度の奨学金返還予定総額</a:t>
          </a:r>
          <a:r>
            <a:rPr kumimoji="1" lang="ja-JP" altLang="en-US" sz="1200">
              <a:solidFill>
                <a:sysClr val="windowText" lastClr="000000"/>
              </a:solidFill>
            </a:rPr>
            <a:t>は、１年分として記載して下さい、また、複数の奨学金を同時に返還している場合は合算して下さい。</a:t>
          </a:r>
          <a:endParaRPr kumimoji="1" lang="en-US" altLang="ja-JP" sz="12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200">
              <a:solidFill>
                <a:sysClr val="windowText" lastClr="000000"/>
              </a:solidFill>
            </a:rPr>
            <a:t>・</a:t>
          </a:r>
          <a:r>
            <a:rPr kumimoji="1" lang="ja-JP" altLang="en-US" sz="1200" b="1">
              <a:solidFill>
                <a:sysClr val="windowText" lastClr="000000"/>
              </a:solidFill>
            </a:rPr>
            <a:t>手当等の年間支給予定額</a:t>
          </a:r>
          <a:r>
            <a:rPr kumimoji="1" lang="ja-JP" altLang="en-US" sz="1200">
              <a:solidFill>
                <a:sysClr val="windowText" lastClr="000000"/>
              </a:solidFill>
            </a:rPr>
            <a:t>は年度内で支給する額を記載して下さい。</a:t>
          </a:r>
          <a:endParaRPr kumimoji="1" lang="en-US" altLang="ja-JP" sz="12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200">
              <a:solidFill>
                <a:sysClr val="windowText" lastClr="000000"/>
              </a:solidFill>
            </a:rPr>
            <a:t>・</a:t>
          </a:r>
          <a:r>
            <a:rPr kumimoji="1" lang="ja-JP" altLang="en-US" sz="1200" b="1">
              <a:solidFill>
                <a:sysClr val="windowText" lastClr="000000"/>
              </a:solidFill>
            </a:rPr>
            <a:t>補助金申請額</a:t>
          </a:r>
          <a:r>
            <a:rPr kumimoji="1" lang="ja-JP" altLang="en-US" sz="1200">
              <a:solidFill>
                <a:sysClr val="windowText" lastClr="000000"/>
              </a:solidFill>
            </a:rPr>
            <a:t>は自動で算出されます。</a:t>
          </a:r>
          <a:endParaRPr kumimoji="1" lang="en-US" altLang="ja-JP" sz="12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200">
              <a:solidFill>
                <a:sysClr val="windowText" lastClr="000000"/>
              </a:solidFill>
            </a:rPr>
            <a:t>　従業員の年間返済額（毎月返済額</a:t>
          </a:r>
          <a:r>
            <a:rPr kumimoji="1" lang="en-US" altLang="ja-JP" sz="1200">
              <a:solidFill>
                <a:sysClr val="windowText" lastClr="000000"/>
              </a:solidFill>
            </a:rPr>
            <a:t>×12</a:t>
          </a:r>
          <a:r>
            <a:rPr kumimoji="1" lang="ja-JP" altLang="en-US" sz="1200">
              <a:solidFill>
                <a:sysClr val="windowText" lastClr="000000"/>
              </a:solidFill>
            </a:rPr>
            <a:t>ヶ月）に</a:t>
          </a:r>
          <a:r>
            <a:rPr kumimoji="1" lang="en-US" altLang="ja-JP" sz="1200">
              <a:solidFill>
                <a:sysClr val="windowText" lastClr="000000"/>
              </a:solidFill>
            </a:rPr>
            <a:t>1/2</a:t>
          </a:r>
          <a:r>
            <a:rPr kumimoji="1" lang="ja-JP" altLang="en-US" sz="1200">
              <a:solidFill>
                <a:sysClr val="windowText" lastClr="000000"/>
              </a:solidFill>
            </a:rPr>
            <a:t>を掛けて補助対象となる額を算出①、手当等の年間支給予定額を算出②、①と②のうち低い額に対して</a:t>
          </a:r>
          <a:r>
            <a:rPr kumimoji="1" lang="en-US" altLang="ja-JP" sz="1200">
              <a:solidFill>
                <a:sysClr val="windowText" lastClr="000000"/>
              </a:solidFill>
            </a:rPr>
            <a:t>1/4</a:t>
          </a:r>
          <a:r>
            <a:rPr kumimoji="1" lang="ja-JP" altLang="en-US" sz="1200">
              <a:solidFill>
                <a:sysClr val="windowText" lastClr="000000"/>
              </a:solidFill>
            </a:rPr>
            <a:t>を掛けた額と上限額</a:t>
          </a:r>
          <a:r>
            <a:rPr kumimoji="1" lang="en-US" altLang="ja-JP" sz="1200">
              <a:solidFill>
                <a:sysClr val="windowText" lastClr="000000"/>
              </a:solidFill>
            </a:rPr>
            <a:t>4.5</a:t>
          </a:r>
          <a:r>
            <a:rPr kumimoji="1" lang="ja-JP" altLang="en-US" sz="1200">
              <a:solidFill>
                <a:sysClr val="windowText" lastClr="000000"/>
              </a:solidFill>
            </a:rPr>
            <a:t>万円を比較し、低い額が市の補助金額となります。</a:t>
          </a:r>
          <a:endParaRPr kumimoji="0" lang="en-US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6</xdr:col>
      <xdr:colOff>1220258</xdr:colOff>
      <xdr:row>16</xdr:row>
      <xdr:rowOff>109009</xdr:rowOff>
    </xdr:from>
    <xdr:to>
      <xdr:col>7</xdr:col>
      <xdr:colOff>338667</xdr:colOff>
      <xdr:row>19</xdr:row>
      <xdr:rowOff>42334</xdr:rowOff>
    </xdr:to>
    <xdr:sp macro="" textlink="">
      <xdr:nvSpPr>
        <xdr:cNvPr id="3" name="下矢印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7221008" y="6099176"/>
          <a:ext cx="356659" cy="642408"/>
        </a:xfrm>
        <a:prstGeom prst="downArrow">
          <a:avLst/>
        </a:prstGeom>
        <a:solidFill>
          <a:schemeClr val="accent4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150277</xdr:colOff>
      <xdr:row>16</xdr:row>
      <xdr:rowOff>120650</xdr:rowOff>
    </xdr:from>
    <xdr:to>
      <xdr:col>8</xdr:col>
      <xdr:colOff>510111</xdr:colOff>
      <xdr:row>19</xdr:row>
      <xdr:rowOff>57150</xdr:rowOff>
    </xdr:to>
    <xdr:sp macro="" textlink="">
      <xdr:nvSpPr>
        <xdr:cNvPr id="4" name="下矢印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8337544" y="6081183"/>
          <a:ext cx="359834" cy="639234"/>
        </a:xfrm>
        <a:prstGeom prst="downArrow">
          <a:avLst/>
        </a:prstGeom>
        <a:solidFill>
          <a:schemeClr val="accent4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504825</xdr:colOff>
      <xdr:row>19</xdr:row>
      <xdr:rowOff>60323</xdr:rowOff>
    </xdr:from>
    <xdr:to>
      <xdr:col>7</xdr:col>
      <xdr:colOff>525992</xdr:colOff>
      <xdr:row>23</xdr:row>
      <xdr:rowOff>110067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6499225" y="6723590"/>
          <a:ext cx="1257300" cy="964144"/>
        </a:xfrm>
        <a:prstGeom prst="rect">
          <a:avLst/>
        </a:prstGeom>
        <a:solidFill>
          <a:schemeClr val="accent4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>
              <a:solidFill>
                <a:sysClr val="windowText" lastClr="000000"/>
              </a:solidFill>
            </a:rPr>
            <a:t>交付申請書の</a:t>
          </a:r>
          <a:endParaRPr kumimoji="1" lang="en-US" altLang="ja-JP" sz="12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200">
              <a:solidFill>
                <a:sysClr val="windowText" lastClr="000000"/>
              </a:solidFill>
            </a:rPr>
            <a:t>補助対象経費の総額と一致</a:t>
          </a:r>
        </a:p>
      </xdr:txBody>
    </xdr:sp>
    <xdr:clientData/>
  </xdr:twoCellAnchor>
  <xdr:twoCellAnchor>
    <xdr:from>
      <xdr:col>7</xdr:col>
      <xdr:colOff>717548</xdr:colOff>
      <xdr:row>19</xdr:row>
      <xdr:rowOff>85722</xdr:rowOff>
    </xdr:from>
    <xdr:to>
      <xdr:col>8</xdr:col>
      <xdr:colOff>940644</xdr:colOff>
      <xdr:row>23</xdr:row>
      <xdr:rowOff>135466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7948081" y="6748989"/>
          <a:ext cx="1179830" cy="964144"/>
        </a:xfrm>
        <a:prstGeom prst="rect">
          <a:avLst/>
        </a:prstGeom>
        <a:solidFill>
          <a:schemeClr val="accent4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>
              <a:solidFill>
                <a:sysClr val="windowText" lastClr="000000"/>
              </a:solidFill>
            </a:rPr>
            <a:t>交付申請書の</a:t>
          </a:r>
          <a:endParaRPr kumimoji="1" lang="en-US" altLang="ja-JP" sz="12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200">
              <a:solidFill>
                <a:sysClr val="windowText" lastClr="000000"/>
              </a:solidFill>
            </a:rPr>
            <a:t>補助金交付申請額と一致</a:t>
          </a:r>
        </a:p>
      </xdr:txBody>
    </xdr:sp>
    <xdr:clientData/>
  </xdr:twoCellAnchor>
  <xdr:twoCellAnchor>
    <xdr:from>
      <xdr:col>9</xdr:col>
      <xdr:colOff>65618</xdr:colOff>
      <xdr:row>5</xdr:row>
      <xdr:rowOff>376769</xdr:rowOff>
    </xdr:from>
    <xdr:to>
      <xdr:col>22</xdr:col>
      <xdr:colOff>539750</xdr:colOff>
      <xdr:row>22</xdr:row>
      <xdr:rowOff>52917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>
        <a:xfrm>
          <a:off x="9209618" y="2440519"/>
          <a:ext cx="9417049" cy="5073648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 b="1" u="none">
              <a:solidFill>
                <a:sysClr val="windowText" lastClr="000000"/>
              </a:solidFill>
            </a:rPr>
            <a:t>（例１）従業員返還額の</a:t>
          </a:r>
          <a:r>
            <a:rPr kumimoji="1" lang="ja-JP" altLang="en-US" sz="1200" b="1" u="sng">
              <a:solidFill>
                <a:sysClr val="windowText" lastClr="000000"/>
              </a:solidFill>
            </a:rPr>
            <a:t>全額を支援</a:t>
          </a:r>
          <a:r>
            <a:rPr kumimoji="1" lang="ja-JP" altLang="en-US" sz="1200" b="1" u="none">
              <a:solidFill>
                <a:sysClr val="windowText" lastClr="000000"/>
              </a:solidFill>
            </a:rPr>
            <a:t>する場合</a:t>
          </a:r>
          <a:endParaRPr kumimoji="1" lang="en-US" altLang="ja-JP" sz="1200" b="1" u="none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200">
              <a:solidFill>
                <a:sysClr val="windowText" lastClr="000000"/>
              </a:solidFill>
            </a:rPr>
            <a:t>従業員</a:t>
          </a:r>
          <a:r>
            <a:rPr kumimoji="1" lang="en-US" altLang="ja-JP" sz="1200">
              <a:solidFill>
                <a:sysClr val="windowText" lastClr="000000"/>
              </a:solidFill>
            </a:rPr>
            <a:t>A</a:t>
          </a:r>
          <a:r>
            <a:rPr kumimoji="1" lang="ja-JP" altLang="en-US" sz="1200">
              <a:solidFill>
                <a:sysClr val="windowText" lastClr="000000"/>
              </a:solidFill>
            </a:rPr>
            <a:t>さん：年間返済額</a:t>
          </a:r>
          <a:r>
            <a:rPr kumimoji="1" lang="en-US" altLang="ja-JP" sz="1200">
              <a:solidFill>
                <a:sysClr val="windowText" lastClr="000000"/>
              </a:solidFill>
            </a:rPr>
            <a:t>24</a:t>
          </a:r>
          <a:r>
            <a:rPr kumimoji="1" lang="ja-JP" altLang="en-US" sz="1200">
              <a:solidFill>
                <a:sysClr val="windowText" lastClr="000000"/>
              </a:solidFill>
            </a:rPr>
            <a:t>万円（補助対象は</a:t>
          </a:r>
          <a:r>
            <a:rPr kumimoji="1" lang="en-US" altLang="ja-JP" sz="1200">
              <a:solidFill>
                <a:sysClr val="windowText" lastClr="000000"/>
              </a:solidFill>
            </a:rPr>
            <a:t>1/2</a:t>
          </a:r>
          <a:r>
            <a:rPr kumimoji="1" lang="ja-JP" altLang="en-US" sz="1200">
              <a:solidFill>
                <a:sysClr val="windowText" lastClr="000000"/>
              </a:solidFill>
            </a:rPr>
            <a:t>の</a:t>
          </a:r>
          <a:r>
            <a:rPr kumimoji="1" lang="en-US" altLang="ja-JP" sz="1200">
              <a:solidFill>
                <a:sysClr val="windowText" lastClr="000000"/>
              </a:solidFill>
            </a:rPr>
            <a:t>12</a:t>
          </a:r>
          <a:r>
            <a:rPr kumimoji="1" lang="ja-JP" altLang="en-US" sz="1200">
              <a:solidFill>
                <a:sysClr val="windowText" lastClr="000000"/>
              </a:solidFill>
            </a:rPr>
            <a:t>万円）、企業支援</a:t>
          </a:r>
          <a:r>
            <a:rPr kumimoji="1" lang="en-US" altLang="ja-JP" sz="1200">
              <a:solidFill>
                <a:sysClr val="windowText" lastClr="000000"/>
              </a:solidFill>
            </a:rPr>
            <a:t>24</a:t>
          </a:r>
          <a:r>
            <a:rPr kumimoji="1" lang="ja-JP" altLang="en-US" sz="1200">
              <a:solidFill>
                <a:sysClr val="windowText" lastClr="000000"/>
              </a:solidFill>
            </a:rPr>
            <a:t>万円　→　補助金額は</a:t>
          </a:r>
          <a:r>
            <a:rPr kumimoji="1" lang="en-US" altLang="ja-JP" sz="1200">
              <a:solidFill>
                <a:sysClr val="windowText" lastClr="000000"/>
              </a:solidFill>
            </a:rPr>
            <a:t>3</a:t>
          </a:r>
          <a:r>
            <a:rPr kumimoji="1" lang="ja-JP" altLang="en-US" sz="1200">
              <a:solidFill>
                <a:sysClr val="windowText" lastClr="000000"/>
              </a:solidFill>
            </a:rPr>
            <a:t>万円（補助対象</a:t>
          </a:r>
          <a:r>
            <a:rPr kumimoji="1" lang="en-US" altLang="ja-JP" sz="1200">
              <a:solidFill>
                <a:sysClr val="windowText" lastClr="000000"/>
              </a:solidFill>
            </a:rPr>
            <a:t>12</a:t>
          </a:r>
          <a:r>
            <a:rPr kumimoji="1" lang="ja-JP" altLang="en-US" sz="1200">
              <a:solidFill>
                <a:sysClr val="windowText" lastClr="000000"/>
              </a:solidFill>
            </a:rPr>
            <a:t>万円の</a:t>
          </a:r>
          <a:r>
            <a:rPr kumimoji="1" lang="en-US" altLang="ja-JP" sz="1200">
              <a:solidFill>
                <a:sysClr val="windowText" lastClr="000000"/>
              </a:solidFill>
            </a:rPr>
            <a:t>1/4</a:t>
          </a:r>
          <a:r>
            <a:rPr kumimoji="1" lang="ja-JP" altLang="en-US" sz="1200">
              <a:solidFill>
                <a:sysClr val="windowText" lastClr="000000"/>
              </a:solidFill>
            </a:rPr>
            <a:t>）</a:t>
          </a:r>
          <a:endParaRPr kumimoji="1" lang="en-US" altLang="ja-JP" sz="1200">
            <a:solidFill>
              <a:sysClr val="windowText" lastClr="000000"/>
            </a:solidFill>
          </a:endParaRPr>
        </a:p>
        <a:p>
          <a:r>
            <a:rPr kumimoji="1" lang="ja-JP" altLang="en-US" sz="1200">
              <a:solidFill>
                <a:sysClr val="windowText" lastClr="000000"/>
              </a:solidFill>
            </a:rPr>
            <a:t>従業員</a:t>
          </a:r>
          <a:r>
            <a:rPr kumimoji="1" lang="en-US" altLang="ja-JP" sz="1200">
              <a:solidFill>
                <a:sysClr val="windowText" lastClr="000000"/>
              </a:solidFill>
            </a:rPr>
            <a:t>B</a:t>
          </a:r>
          <a:r>
            <a:rPr kumimoji="1" lang="ja-JP" altLang="en-US" sz="1200">
              <a:solidFill>
                <a:sysClr val="windowText" lastClr="000000"/>
              </a:solidFill>
            </a:rPr>
            <a:t>さん：年間返済額</a:t>
          </a:r>
          <a:r>
            <a:rPr kumimoji="1" lang="en-US" altLang="ja-JP" sz="1200">
              <a:solidFill>
                <a:sysClr val="windowText" lastClr="000000"/>
              </a:solidFill>
            </a:rPr>
            <a:t>36</a:t>
          </a:r>
          <a:r>
            <a:rPr kumimoji="1" lang="ja-JP" altLang="en-US" sz="1200">
              <a:solidFill>
                <a:sysClr val="windowText" lastClr="000000"/>
              </a:solidFill>
            </a:rPr>
            <a:t>万円（補助対象は</a:t>
          </a:r>
          <a:r>
            <a:rPr kumimoji="1" lang="en-US" altLang="ja-JP" sz="1200">
              <a:solidFill>
                <a:sysClr val="windowText" lastClr="000000"/>
              </a:solidFill>
            </a:rPr>
            <a:t>1/2</a:t>
          </a:r>
          <a:r>
            <a:rPr kumimoji="1" lang="ja-JP" altLang="en-US" sz="1200">
              <a:solidFill>
                <a:sysClr val="windowText" lastClr="000000"/>
              </a:solidFill>
            </a:rPr>
            <a:t>の</a:t>
          </a:r>
          <a:r>
            <a:rPr kumimoji="1" lang="en-US" altLang="ja-JP" sz="1200">
              <a:solidFill>
                <a:sysClr val="windowText" lastClr="000000"/>
              </a:solidFill>
            </a:rPr>
            <a:t>18</a:t>
          </a:r>
          <a:r>
            <a:rPr kumimoji="1" lang="ja-JP" altLang="en-US" sz="1200">
              <a:solidFill>
                <a:sysClr val="windowText" lastClr="000000"/>
              </a:solidFill>
            </a:rPr>
            <a:t>万円）、企業支援</a:t>
          </a:r>
          <a:r>
            <a:rPr kumimoji="1" lang="en-US" altLang="ja-JP" sz="1200">
              <a:solidFill>
                <a:sysClr val="windowText" lastClr="000000"/>
              </a:solidFill>
            </a:rPr>
            <a:t>36</a:t>
          </a:r>
          <a:r>
            <a:rPr kumimoji="1" lang="ja-JP" altLang="en-US" sz="1200">
              <a:solidFill>
                <a:sysClr val="windowText" lastClr="000000"/>
              </a:solidFill>
            </a:rPr>
            <a:t>万円　</a:t>
          </a:r>
          <a:r>
            <a:rPr kumimoji="1" lang="ja-JP" altLang="en-US" sz="1200" baseline="0">
              <a:solidFill>
                <a:sysClr val="windowText" lastClr="000000"/>
              </a:solidFill>
            </a:rPr>
            <a:t> </a:t>
          </a:r>
          <a:r>
            <a:rPr kumimoji="1" lang="ja-JP" altLang="en-US" sz="1200">
              <a:solidFill>
                <a:sysClr val="windowText" lastClr="000000"/>
              </a:solidFill>
            </a:rPr>
            <a:t>→　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補助金額は</a:t>
          </a:r>
          <a:r>
            <a:rPr kumimoji="1" lang="en-US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4.5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万円（補助</a:t>
          </a:r>
          <a:r>
            <a:rPr kumimoji="1" lang="ja-JP" alt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対象</a:t>
          </a:r>
          <a:r>
            <a:rPr kumimoji="1" lang="en-US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18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万円の</a:t>
          </a:r>
          <a:r>
            <a:rPr kumimoji="1" lang="en-US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1/4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）</a:t>
          </a:r>
          <a:endParaRPr kumimoji="1" lang="en-US" altLang="ja-JP" sz="12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200" b="1" u="non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（例２）従業員返還額の</a:t>
          </a:r>
          <a:r>
            <a:rPr kumimoji="1" lang="ja-JP" altLang="en-US" sz="12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半額を支援</a:t>
          </a:r>
          <a:r>
            <a:rPr kumimoji="1" lang="ja-JP" altLang="en-US" sz="1200" b="1" u="non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する場合</a:t>
          </a:r>
          <a:endParaRPr kumimoji="1" lang="en-US" altLang="ja-JP" sz="1200" b="1" u="none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200">
              <a:solidFill>
                <a:sysClr val="windowText" lastClr="000000"/>
              </a:solidFill>
              <a:effectLst/>
            </a:rPr>
            <a:t>従業員</a:t>
          </a:r>
          <a:r>
            <a:rPr lang="en-US" altLang="ja-JP" sz="1200">
              <a:solidFill>
                <a:sysClr val="windowText" lastClr="000000"/>
              </a:solidFill>
              <a:effectLst/>
            </a:rPr>
            <a:t>C</a:t>
          </a:r>
          <a:r>
            <a:rPr lang="ja-JP" altLang="en-US" sz="1200">
              <a:solidFill>
                <a:sysClr val="windowText" lastClr="000000"/>
              </a:solidFill>
              <a:effectLst/>
            </a:rPr>
            <a:t>さん：</a:t>
          </a: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年間返済額</a:t>
          </a:r>
          <a:r>
            <a:rPr kumimoji="1" lang="en-US" altLang="ja-JP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36</a:t>
          </a: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万円（補助対象は</a:t>
          </a:r>
          <a:r>
            <a:rPr kumimoji="1" lang="en-US" altLang="ja-JP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1/2</a:t>
          </a: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の</a:t>
          </a:r>
          <a:r>
            <a:rPr kumimoji="1" lang="en-US" altLang="ja-JP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18</a:t>
          </a: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万円）、企業支援</a:t>
          </a:r>
          <a:r>
            <a:rPr kumimoji="1" lang="en-US" altLang="ja-JP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18</a:t>
          </a: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万円　→　補助金額は</a:t>
          </a:r>
          <a:r>
            <a:rPr kumimoji="1" lang="en-US" altLang="ja-JP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4.5</a:t>
          </a: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万円（</a:t>
          </a:r>
          <a:r>
            <a:rPr kumimoji="1" lang="ja-JP" altLang="ja-JP" sz="12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企業</a:t>
          </a:r>
          <a:r>
            <a:rPr kumimoji="1" lang="ja-JP" altLang="en-US" sz="12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支援及び</a:t>
          </a: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補助対象</a:t>
          </a:r>
          <a:r>
            <a:rPr kumimoji="1" lang="en-US" altLang="ja-JP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18</a:t>
          </a: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万円の</a:t>
          </a:r>
          <a:r>
            <a:rPr kumimoji="1" lang="en-US" altLang="ja-JP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1/4</a:t>
          </a: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）</a:t>
          </a:r>
          <a:endParaRPr lang="en-US" altLang="ja-JP" sz="1200">
            <a:solidFill>
              <a:sysClr val="windowText" lastClr="000000"/>
            </a:solidFill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200">
              <a:solidFill>
                <a:sysClr val="windowText" lastClr="000000"/>
              </a:solidFill>
              <a:effectLst/>
            </a:rPr>
            <a:t>従業員</a:t>
          </a:r>
          <a:r>
            <a:rPr lang="en-US" altLang="ja-JP" sz="1200">
              <a:solidFill>
                <a:sysClr val="windowText" lastClr="000000"/>
              </a:solidFill>
              <a:effectLst/>
            </a:rPr>
            <a:t>D</a:t>
          </a:r>
          <a:r>
            <a:rPr lang="ja-JP" altLang="en-US" sz="1200">
              <a:solidFill>
                <a:sysClr val="windowText" lastClr="000000"/>
              </a:solidFill>
              <a:effectLst/>
            </a:rPr>
            <a:t>さん：</a:t>
          </a: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年間返済額</a:t>
          </a:r>
          <a:r>
            <a:rPr kumimoji="1" lang="en-US" altLang="ja-JP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18</a:t>
          </a: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万円（補助対象は</a:t>
          </a:r>
          <a:r>
            <a:rPr kumimoji="1" lang="en-US" altLang="ja-JP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1/2</a:t>
          </a: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の９万円）、企業支援９万円　→　</a:t>
          </a:r>
          <a:r>
            <a:rPr kumimoji="1" lang="ja-JP" altLang="ja-JP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補助金額は</a:t>
          </a:r>
          <a:r>
            <a:rPr kumimoji="1" lang="en-US" altLang="ja-JP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2.25</a:t>
          </a:r>
          <a:r>
            <a:rPr kumimoji="1" lang="ja-JP" altLang="ja-JP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万円（補助</a:t>
          </a: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対象</a:t>
          </a:r>
          <a:r>
            <a:rPr kumimoji="1" lang="en-US" altLang="ja-JP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9</a:t>
          </a:r>
          <a:r>
            <a:rPr kumimoji="1" lang="ja-JP" altLang="ja-JP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万円の</a:t>
          </a:r>
          <a:r>
            <a:rPr kumimoji="1" lang="en-US" altLang="ja-JP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1/4</a:t>
          </a:r>
          <a:r>
            <a:rPr kumimoji="1" lang="ja-JP" altLang="ja-JP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）</a:t>
          </a:r>
          <a:endParaRPr lang="en-US" altLang="ja-JP" sz="1200">
            <a:solidFill>
              <a:sysClr val="windowText" lastClr="000000"/>
            </a:solidFill>
            <a:effectLst/>
          </a:endParaRPr>
        </a:p>
        <a:p>
          <a:r>
            <a:rPr lang="ja-JP" altLang="en-US" sz="1200" b="1" u="none">
              <a:solidFill>
                <a:sysClr val="windowText" lastClr="000000"/>
              </a:solidFill>
              <a:effectLst/>
            </a:rPr>
            <a:t>（例３）従業員返還額の</a:t>
          </a:r>
          <a:r>
            <a:rPr lang="en-US" altLang="ja-JP" sz="1200" b="1" u="sng">
              <a:solidFill>
                <a:sysClr val="windowText" lastClr="000000"/>
              </a:solidFill>
              <a:effectLst/>
            </a:rPr>
            <a:t>1/3</a:t>
          </a:r>
          <a:r>
            <a:rPr lang="ja-JP" altLang="en-US" sz="1200" b="1" u="sng">
              <a:solidFill>
                <a:sysClr val="windowText" lastClr="000000"/>
              </a:solidFill>
              <a:effectLst/>
            </a:rPr>
            <a:t>を支援</a:t>
          </a:r>
          <a:r>
            <a:rPr lang="ja-JP" altLang="en-US" sz="1200" b="1" u="none">
              <a:solidFill>
                <a:sysClr val="windowText" lastClr="000000"/>
              </a:solidFill>
              <a:effectLst/>
            </a:rPr>
            <a:t>する場合</a:t>
          </a:r>
          <a:endParaRPr lang="en-US" altLang="ja-JP" sz="1200" b="1" u="none">
            <a:solidFill>
              <a:sysClr val="windowText" lastClr="000000"/>
            </a:solidFill>
            <a:effectLst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200">
              <a:solidFill>
                <a:sysClr val="windowText" lastClr="000000"/>
              </a:solidFill>
              <a:effectLst/>
            </a:rPr>
            <a:t>従業員</a:t>
          </a:r>
          <a:r>
            <a:rPr lang="en-US" altLang="ja-JP" sz="1200">
              <a:solidFill>
                <a:sysClr val="windowText" lastClr="000000"/>
              </a:solidFill>
              <a:effectLst/>
            </a:rPr>
            <a:t>E</a:t>
          </a:r>
          <a:r>
            <a:rPr lang="ja-JP" altLang="en-US" sz="1200">
              <a:solidFill>
                <a:sysClr val="windowText" lastClr="000000"/>
              </a:solidFill>
              <a:effectLst/>
            </a:rPr>
            <a:t>さん：</a:t>
          </a: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年間返済額</a:t>
          </a:r>
          <a:r>
            <a:rPr kumimoji="1" lang="en-US" altLang="ja-JP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36</a:t>
          </a: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万円（補助対象は</a:t>
          </a:r>
          <a:r>
            <a:rPr kumimoji="1" lang="en-US" altLang="ja-JP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1/2</a:t>
          </a: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の</a:t>
          </a:r>
          <a:r>
            <a:rPr kumimoji="1" lang="en-US" altLang="ja-JP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18</a:t>
          </a: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万円）、企業支援</a:t>
          </a:r>
          <a:r>
            <a:rPr kumimoji="1" lang="en-US" altLang="ja-JP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12</a:t>
          </a: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万円　→　補助金額は</a:t>
          </a:r>
          <a:r>
            <a:rPr kumimoji="1" lang="en-US" altLang="ja-JP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3</a:t>
          </a: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万円（企業支援</a:t>
          </a:r>
          <a:r>
            <a:rPr kumimoji="1" lang="en-US" altLang="ja-JP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12</a:t>
          </a: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万円の</a:t>
          </a:r>
          <a:r>
            <a:rPr kumimoji="1" lang="en-US" altLang="ja-JP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1/4</a:t>
          </a: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）</a:t>
          </a: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200">
              <a:solidFill>
                <a:sysClr val="windowText" lastClr="000000"/>
              </a:solidFill>
              <a:effectLst/>
            </a:rPr>
            <a:t>従業員</a:t>
          </a:r>
          <a:r>
            <a:rPr lang="en-US" altLang="ja-JP" sz="1200">
              <a:solidFill>
                <a:sysClr val="windowText" lastClr="000000"/>
              </a:solidFill>
              <a:effectLst/>
            </a:rPr>
            <a:t>F</a:t>
          </a:r>
          <a:r>
            <a:rPr lang="ja-JP" altLang="en-US" sz="1200">
              <a:solidFill>
                <a:sysClr val="windowText" lastClr="000000"/>
              </a:solidFill>
              <a:effectLst/>
            </a:rPr>
            <a:t>さん：</a:t>
          </a: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年間返済額</a:t>
          </a:r>
          <a:r>
            <a:rPr kumimoji="1" lang="en-US" altLang="ja-JP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18</a:t>
          </a: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万円（補助対象は</a:t>
          </a:r>
          <a:r>
            <a:rPr kumimoji="1" lang="en-US" altLang="ja-JP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1/2</a:t>
          </a: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の９万円）、企業支援６万円　→　</a:t>
          </a:r>
          <a:r>
            <a:rPr kumimoji="1" lang="ja-JP" altLang="ja-JP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補助金額は</a:t>
          </a:r>
          <a:r>
            <a:rPr kumimoji="1" lang="en-US" altLang="ja-JP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1.5</a:t>
          </a:r>
          <a:r>
            <a:rPr kumimoji="1" lang="ja-JP" altLang="ja-JP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万円（</a:t>
          </a: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企業支援</a:t>
          </a:r>
          <a:r>
            <a:rPr kumimoji="1" lang="en-US" altLang="ja-JP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6</a:t>
          </a:r>
          <a:r>
            <a:rPr kumimoji="1" lang="ja-JP" altLang="ja-JP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万円の</a:t>
          </a:r>
          <a:r>
            <a:rPr kumimoji="1" lang="en-US" altLang="ja-JP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1/4</a:t>
          </a:r>
          <a:r>
            <a:rPr kumimoji="1" lang="ja-JP" altLang="ja-JP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）</a:t>
          </a: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200" b="1" u="non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（例</a:t>
          </a:r>
          <a:r>
            <a:rPr kumimoji="1" lang="ja-JP" altLang="en-US" sz="1200" b="1" u="non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４</a:t>
          </a:r>
          <a:r>
            <a:rPr kumimoji="1" lang="ja-JP" altLang="ja-JP" sz="1200" b="1" u="non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）従業員返還額</a:t>
          </a:r>
          <a:r>
            <a:rPr kumimoji="1" lang="ja-JP" altLang="en-US" sz="1200" b="1" u="non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にかかわらず</a:t>
          </a:r>
          <a:r>
            <a:rPr kumimoji="1" lang="ja-JP" altLang="en-US" sz="12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毎月定額（１万円）を</a:t>
          </a:r>
          <a:r>
            <a:rPr kumimoji="1" lang="ja-JP" altLang="ja-JP" sz="12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支援</a:t>
          </a:r>
          <a:r>
            <a:rPr kumimoji="1" lang="ja-JP" altLang="ja-JP" sz="1200" b="1" u="non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する場合</a:t>
          </a:r>
          <a:endParaRPr lang="ja-JP" altLang="ja-JP" sz="1400" b="1" u="none">
            <a:solidFill>
              <a:sysClr val="windowText" lastClr="000000"/>
            </a:solidFill>
            <a:effectLst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従業員</a:t>
          </a:r>
          <a:r>
            <a:rPr lang="en-US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G</a:t>
          </a:r>
          <a:r>
            <a:rPr lang="ja-JP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さん：</a:t>
          </a: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年間返済額</a:t>
          </a:r>
          <a:r>
            <a:rPr kumimoji="1" lang="en-US" altLang="ja-JP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36</a:t>
          </a: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万円（補助対象は</a:t>
          </a:r>
          <a:r>
            <a:rPr kumimoji="1" lang="en-US" altLang="ja-JP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1/2</a:t>
          </a: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の</a:t>
          </a:r>
          <a:r>
            <a:rPr kumimoji="1" lang="en-US" altLang="ja-JP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18</a:t>
          </a: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万円）、企業支援</a:t>
          </a:r>
          <a:r>
            <a:rPr kumimoji="1" lang="en-US" altLang="ja-JP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12</a:t>
          </a: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万円　→　補助金額は</a:t>
          </a:r>
          <a:r>
            <a:rPr kumimoji="1" lang="en-US" altLang="ja-JP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3</a:t>
          </a: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万円（企業支援</a:t>
          </a:r>
          <a:r>
            <a:rPr kumimoji="1" lang="en-US" altLang="ja-JP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12</a:t>
          </a: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万円の</a:t>
          </a:r>
          <a:r>
            <a:rPr kumimoji="1" lang="en-US" altLang="ja-JP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1/4</a:t>
          </a: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）</a:t>
          </a:r>
          <a:endParaRPr lang="ja-JP" altLang="ja-JP" sz="1400">
            <a:solidFill>
              <a:sysClr val="windowText" lastClr="000000"/>
            </a:solidFill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従業員</a:t>
          </a:r>
          <a:r>
            <a:rPr lang="en-US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H</a:t>
          </a:r>
          <a:r>
            <a:rPr lang="ja-JP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さん：</a:t>
          </a: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年間返済額</a:t>
          </a:r>
          <a:r>
            <a:rPr kumimoji="1" lang="en-US" altLang="ja-JP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18</a:t>
          </a: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万円（補助対象は</a:t>
          </a:r>
          <a:r>
            <a:rPr kumimoji="1" lang="en-US" altLang="ja-JP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1/2</a:t>
          </a: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の９万円）、企業支援</a:t>
          </a:r>
          <a:r>
            <a:rPr kumimoji="1" lang="en-US" altLang="ja-JP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12</a:t>
          </a: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万円　→　</a:t>
          </a:r>
          <a:r>
            <a:rPr kumimoji="1" lang="ja-JP" altLang="ja-JP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補助金額は</a:t>
          </a:r>
          <a:r>
            <a:rPr kumimoji="1" lang="en-US" altLang="ja-JP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2.25</a:t>
          </a:r>
          <a:r>
            <a:rPr kumimoji="1" lang="ja-JP" altLang="ja-JP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万円（</a:t>
          </a: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補助対象</a:t>
          </a:r>
          <a:r>
            <a:rPr kumimoji="1" lang="en-US" altLang="ja-JP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9</a:t>
          </a:r>
          <a:r>
            <a:rPr kumimoji="1" lang="ja-JP" altLang="ja-JP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万円の</a:t>
          </a:r>
          <a:r>
            <a:rPr kumimoji="1" lang="en-US" altLang="ja-JP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1/4</a:t>
          </a:r>
          <a:r>
            <a:rPr kumimoji="1" lang="ja-JP" altLang="ja-JP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）</a:t>
          </a:r>
          <a:endParaRPr lang="ja-JP" altLang="ja-JP" sz="1400">
            <a:solidFill>
              <a:sysClr val="windowText" lastClr="000000"/>
            </a:solidFill>
            <a:effectLst/>
          </a:endParaRPr>
        </a:p>
        <a:p>
          <a:r>
            <a:rPr lang="ja-JP" altLang="en-US" sz="1200">
              <a:solidFill>
                <a:sysClr val="windowText" lastClr="000000"/>
              </a:solidFill>
              <a:effectLst/>
            </a:rPr>
            <a:t>従業員</a:t>
          </a:r>
          <a:r>
            <a:rPr lang="en-US" altLang="ja-JP" sz="1200">
              <a:solidFill>
                <a:sysClr val="windowText" lastClr="000000"/>
              </a:solidFill>
              <a:effectLst/>
            </a:rPr>
            <a:t>I</a:t>
          </a:r>
          <a:r>
            <a:rPr lang="ja-JP" altLang="en-US" sz="1200">
              <a:solidFill>
                <a:sysClr val="windowText" lastClr="000000"/>
              </a:solidFill>
              <a:effectLst/>
            </a:rPr>
            <a:t>さん：年間返済額</a:t>
          </a:r>
          <a:r>
            <a:rPr lang="en-US" altLang="ja-JP" sz="1200">
              <a:solidFill>
                <a:sysClr val="windowText" lastClr="000000"/>
              </a:solidFill>
              <a:effectLst/>
            </a:rPr>
            <a:t>12</a:t>
          </a:r>
          <a:r>
            <a:rPr lang="ja-JP" altLang="en-US" sz="1200">
              <a:solidFill>
                <a:sysClr val="windowText" lastClr="000000"/>
              </a:solidFill>
              <a:effectLst/>
            </a:rPr>
            <a:t>万円（補助対象は</a:t>
          </a:r>
          <a:r>
            <a:rPr lang="en-US" altLang="ja-JP" sz="1200">
              <a:solidFill>
                <a:sysClr val="windowText" lastClr="000000"/>
              </a:solidFill>
              <a:effectLst/>
            </a:rPr>
            <a:t>1/2</a:t>
          </a:r>
          <a:r>
            <a:rPr lang="ja-JP" altLang="en-US" sz="1200">
              <a:solidFill>
                <a:sysClr val="windowText" lastClr="000000"/>
              </a:solidFill>
              <a:effectLst/>
            </a:rPr>
            <a:t>の６万円）、企業支援</a:t>
          </a:r>
          <a:r>
            <a:rPr lang="en-US" altLang="ja-JP" sz="1200">
              <a:solidFill>
                <a:sysClr val="windowText" lastClr="000000"/>
              </a:solidFill>
              <a:effectLst/>
            </a:rPr>
            <a:t>12</a:t>
          </a:r>
          <a:r>
            <a:rPr lang="ja-JP" altLang="en-US" sz="1200">
              <a:solidFill>
                <a:sysClr val="windowText" lastClr="000000"/>
              </a:solidFill>
              <a:effectLst/>
            </a:rPr>
            <a:t>万円　→　補助金額は</a:t>
          </a:r>
          <a:r>
            <a:rPr lang="en-US" altLang="ja-JP" sz="1200">
              <a:solidFill>
                <a:sysClr val="windowText" lastClr="000000"/>
              </a:solidFill>
              <a:effectLst/>
            </a:rPr>
            <a:t>1.5</a:t>
          </a:r>
          <a:r>
            <a:rPr lang="ja-JP" altLang="en-US" sz="1200">
              <a:solidFill>
                <a:sysClr val="windowText" lastClr="000000"/>
              </a:solidFill>
              <a:effectLst/>
            </a:rPr>
            <a:t>万円（補助対象</a:t>
          </a:r>
          <a:r>
            <a:rPr lang="en-US" altLang="ja-JP" sz="1200">
              <a:solidFill>
                <a:sysClr val="windowText" lastClr="000000"/>
              </a:solidFill>
              <a:effectLst/>
            </a:rPr>
            <a:t>6</a:t>
          </a:r>
          <a:r>
            <a:rPr lang="ja-JP" altLang="en-US" sz="1200">
              <a:solidFill>
                <a:sysClr val="windowText" lastClr="000000"/>
              </a:solidFill>
              <a:effectLst/>
            </a:rPr>
            <a:t>万円の</a:t>
          </a:r>
          <a:r>
            <a:rPr lang="en-US" altLang="ja-JP" sz="1200">
              <a:solidFill>
                <a:sysClr val="windowText" lastClr="000000"/>
              </a:solidFill>
              <a:effectLst/>
            </a:rPr>
            <a:t>1/4</a:t>
          </a:r>
          <a:r>
            <a:rPr lang="ja-JP" altLang="en-US" sz="1200">
              <a:solidFill>
                <a:sysClr val="windowText" lastClr="000000"/>
              </a:solidFill>
              <a:effectLst/>
            </a:rPr>
            <a:t>）</a:t>
          </a:r>
          <a:endParaRPr lang="en-US" altLang="ja-JP" sz="1200">
            <a:solidFill>
              <a:sysClr val="windowText" lastClr="000000"/>
            </a:solidFill>
            <a:effectLst/>
          </a:endParaRPr>
        </a:p>
        <a:p>
          <a:endParaRPr kumimoji="1" lang="en-US" altLang="ja-JP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r>
            <a:rPr kumimoji="1" lang="en-US" altLang="ja-JP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※</a:t>
          </a:r>
          <a:r>
            <a:rPr kumimoji="1" lang="ja-JP" alt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年度途中で支援開始</a:t>
          </a:r>
          <a:r>
            <a:rPr kumimoji="1" lang="ja-JP" altLang="ja-JP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する場合</a:t>
          </a:r>
          <a:r>
            <a:rPr kumimoji="1" lang="ja-JP" alt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の補助額算定方法</a:t>
          </a:r>
          <a:endParaRPr kumimoji="1" lang="en-US" altLang="ja-JP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r>
            <a:rPr kumimoji="0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例）年間返済額</a:t>
          </a:r>
          <a:r>
            <a:rPr kumimoji="0" lang="en-US" altLang="ja-JP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18</a:t>
          </a:r>
          <a:r>
            <a:rPr kumimoji="0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万円の従業員に対し、毎月１万円の支援を行う場合</a:t>
          </a:r>
          <a:endParaRPr kumimoji="0" lang="en-US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６月から開始した場合、補助対象は</a:t>
          </a:r>
          <a:r>
            <a:rPr kumimoji="0" lang="en-US" altLang="ja-JP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1/2</a:t>
          </a:r>
          <a:r>
            <a:rPr kumimoji="0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の９万円、企業支援</a:t>
          </a:r>
          <a:r>
            <a:rPr kumimoji="0" lang="en-US" altLang="ja-JP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10</a:t>
          </a:r>
          <a:r>
            <a:rPr kumimoji="0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万円（</a:t>
          </a:r>
          <a:r>
            <a:rPr kumimoji="0" lang="en-US" altLang="ja-JP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6</a:t>
          </a:r>
          <a:r>
            <a:rPr kumimoji="0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～</a:t>
          </a:r>
          <a:r>
            <a:rPr kumimoji="0" lang="en-US" altLang="ja-JP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3</a:t>
          </a:r>
          <a:r>
            <a:rPr kumimoji="0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月分）　→　補助金額は</a:t>
          </a:r>
          <a:r>
            <a:rPr kumimoji="0" lang="en-US" altLang="ja-JP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2.25</a:t>
          </a:r>
          <a:r>
            <a:rPr kumimoji="0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万円</a:t>
          </a:r>
          <a:r>
            <a:rPr lang="ja-JP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（補助対象</a:t>
          </a:r>
          <a:r>
            <a:rPr lang="en-US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9</a:t>
          </a:r>
          <a:r>
            <a:rPr lang="ja-JP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万円の</a:t>
          </a:r>
          <a:r>
            <a:rPr lang="en-US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1/4</a:t>
          </a:r>
          <a:r>
            <a:rPr lang="ja-JP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）</a:t>
          </a:r>
          <a:endParaRPr kumimoji="0" lang="en-US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ja-JP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12</a:t>
          </a:r>
          <a:r>
            <a:rPr kumimoji="0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月から開始した場合、</a:t>
          </a:r>
          <a:r>
            <a:rPr lang="ja-JP" altLang="ja-JP" sz="12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補助対象は</a:t>
          </a:r>
          <a:r>
            <a:rPr lang="en-US" altLang="ja-JP" sz="12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1/2</a:t>
          </a:r>
          <a:r>
            <a:rPr lang="ja-JP" altLang="ja-JP" sz="12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の９万円</a:t>
          </a:r>
          <a:r>
            <a:rPr kumimoji="0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、</a:t>
          </a:r>
          <a:r>
            <a:rPr lang="ja-JP" altLang="ja-JP" sz="12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企業支援</a:t>
          </a:r>
          <a:r>
            <a:rPr kumimoji="0" lang="en-US" altLang="ja-JP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4</a:t>
          </a:r>
          <a:r>
            <a:rPr kumimoji="0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万円（</a:t>
          </a:r>
          <a:r>
            <a:rPr kumimoji="0" lang="en-US" altLang="ja-JP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12</a:t>
          </a:r>
          <a:r>
            <a:rPr kumimoji="0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～</a:t>
          </a:r>
          <a:r>
            <a:rPr kumimoji="0" lang="en-US" altLang="ja-JP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3</a:t>
          </a:r>
          <a:r>
            <a:rPr kumimoji="0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月分）　→　補助金額は</a:t>
          </a:r>
          <a:r>
            <a:rPr kumimoji="0" lang="en-US" altLang="ja-JP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1</a:t>
          </a:r>
          <a:r>
            <a:rPr kumimoji="0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万円</a:t>
          </a:r>
          <a:r>
            <a:rPr lang="ja-JP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（</a:t>
          </a:r>
          <a:r>
            <a:rPr lang="ja-JP" alt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企業支援</a:t>
          </a:r>
          <a:r>
            <a:rPr lang="en-US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4</a:t>
          </a:r>
          <a:r>
            <a:rPr lang="ja-JP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万円の</a:t>
          </a:r>
          <a:r>
            <a:rPr lang="en-US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1/4</a:t>
          </a:r>
          <a:r>
            <a:rPr lang="ja-JP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）</a:t>
          </a:r>
          <a:endParaRPr lang="ja-JP" altLang="ja-JP" sz="1200">
            <a:solidFill>
              <a:sysClr val="windowText" lastClr="000000"/>
            </a:solidFill>
            <a:effectLst/>
          </a:endParaRPr>
        </a:p>
        <a:p>
          <a:r>
            <a:rPr kumimoji="0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　</a:t>
          </a:r>
          <a:endParaRPr kumimoji="0" lang="en-US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3:H43"/>
  <sheetViews>
    <sheetView view="pageBreakPreview" zoomScale="88" zoomScaleNormal="100" zoomScaleSheetLayoutView="88" workbookViewId="0">
      <selection activeCell="D31" sqref="D31"/>
    </sheetView>
  </sheetViews>
  <sheetFormatPr defaultColWidth="8.75" defaultRowHeight="15"/>
  <cols>
    <col min="1" max="1" width="7.875" style="38" customWidth="1"/>
    <col min="2" max="2" width="14.125" style="38" customWidth="1"/>
    <col min="3" max="3" width="13" style="38" customWidth="1"/>
    <col min="4" max="4" width="13.125" style="38" customWidth="1"/>
    <col min="5" max="5" width="11.25" style="38" customWidth="1"/>
    <col min="6" max="6" width="10.125" style="38" customWidth="1"/>
    <col min="7" max="7" width="18.375" style="38" customWidth="1"/>
    <col min="8" max="8" width="7.875" style="38" customWidth="1"/>
    <col min="9" max="16384" width="8.75" style="38"/>
  </cols>
  <sheetData>
    <row r="3" spans="2:8" ht="16.899999999999999" customHeight="1">
      <c r="B3" s="83" t="s">
        <v>33</v>
      </c>
      <c r="C3" s="83"/>
      <c r="D3" s="83"/>
    </row>
    <row r="5" spans="2:8" ht="19.149999999999999" customHeight="1">
      <c r="C5" s="39"/>
      <c r="G5" s="85">
        <f>入力用①!C3</f>
        <v>0</v>
      </c>
      <c r="H5" s="85"/>
    </row>
    <row r="7" spans="2:8" ht="15" customHeight="1">
      <c r="B7" s="39" t="s">
        <v>96</v>
      </c>
      <c r="C7" s="39"/>
    </row>
    <row r="10" spans="2:8">
      <c r="D10" s="39" t="s">
        <v>34</v>
      </c>
    </row>
    <row r="11" spans="2:8" ht="16.149999999999999" customHeight="1">
      <c r="E11" s="38" t="s">
        <v>97</v>
      </c>
      <c r="G11" s="84">
        <f>入力用①!$C$5</f>
        <v>0</v>
      </c>
      <c r="H11" s="84"/>
    </row>
    <row r="12" spans="2:8" ht="16.149999999999999" customHeight="1">
      <c r="C12" s="39" t="s">
        <v>35</v>
      </c>
      <c r="E12" s="38" t="str">
        <f>IF(入力用①!$C$6="","事業者名","")</f>
        <v>事業者名</v>
      </c>
      <c r="G12" s="84">
        <f>IF(入力用①!$C$6="",入力用①!$C$4,入力用①!$C$6)</f>
        <v>0</v>
      </c>
      <c r="H12" s="84"/>
    </row>
    <row r="13" spans="2:8" ht="16.149999999999999" customHeight="1">
      <c r="C13" s="39"/>
      <c r="E13" s="38" t="str">
        <f>IF(入力用①!$C$6="","代表者の役職・氏名","事業者名")</f>
        <v>代表者の役職・氏名</v>
      </c>
      <c r="G13" s="88" t="str">
        <f>IF(入力用①!$C$6="",入力用①!$C$7&amp;"　"&amp;入力用①!$C$8&amp;"　印",入力用①!C4)</f>
        <v>　　印</v>
      </c>
      <c r="H13" s="89"/>
    </row>
    <row r="14" spans="2:8" ht="16.149999999999999" customHeight="1">
      <c r="E14" s="38" t="str">
        <f>IF(入力用①!$C$6="","連絡先","代表者の役職・氏名")</f>
        <v>連絡先</v>
      </c>
      <c r="G14" s="86">
        <f>IF(入力用①!$C$6="",入力用①!C9,入力用①!$C$7&amp;"　"&amp;入力用①!$C$8&amp;"　印")</f>
        <v>0</v>
      </c>
      <c r="H14" s="86"/>
    </row>
    <row r="15" spans="2:8" ht="16.149999999999999" customHeight="1">
      <c r="E15" s="38" t="str">
        <f>IF(入力用①!$C$6="","","連絡先")</f>
        <v/>
      </c>
      <c r="G15" s="84" t="str">
        <f>IF(入力用①!$C$6="","",入力用①!$C$9)</f>
        <v/>
      </c>
      <c r="H15" s="84"/>
    </row>
    <row r="16" spans="2:8" ht="16.149999999999999" customHeight="1">
      <c r="G16" s="40"/>
      <c r="H16" s="40"/>
    </row>
    <row r="17" spans="1:8" ht="16.149999999999999" customHeight="1">
      <c r="G17" s="71"/>
      <c r="H17" s="71"/>
    </row>
    <row r="18" spans="1:8" ht="16.149999999999999" customHeight="1">
      <c r="G18" s="71"/>
      <c r="H18" s="71"/>
    </row>
    <row r="19" spans="1:8">
      <c r="C19" s="41"/>
    </row>
    <row r="20" spans="1:8" ht="17.45" customHeight="1">
      <c r="A20" s="87" t="s">
        <v>98</v>
      </c>
      <c r="B20" s="87"/>
      <c r="C20" s="87"/>
      <c r="D20" s="87"/>
      <c r="E20" s="87"/>
      <c r="F20" s="87"/>
      <c r="G20" s="87"/>
      <c r="H20" s="87"/>
    </row>
    <row r="21" spans="1:8">
      <c r="E21" s="41"/>
    </row>
    <row r="22" spans="1:8">
      <c r="E22" s="70"/>
    </row>
    <row r="23" spans="1:8">
      <c r="C23" s="39"/>
    </row>
    <row r="24" spans="1:8" ht="18.600000000000001" customHeight="1">
      <c r="A24" s="49" t="s">
        <v>104</v>
      </c>
      <c r="B24" s="83" t="s">
        <v>106</v>
      </c>
      <c r="C24" s="83"/>
      <c r="D24" s="83"/>
      <c r="E24" s="83"/>
      <c r="F24" s="83"/>
      <c r="G24" s="83"/>
      <c r="H24" s="83"/>
    </row>
    <row r="25" spans="1:8">
      <c r="B25" s="38" t="s">
        <v>105</v>
      </c>
      <c r="C25" s="41"/>
    </row>
    <row r="26" spans="1:8">
      <c r="C26" s="41"/>
    </row>
    <row r="27" spans="1:8">
      <c r="E27" s="39" t="s">
        <v>36</v>
      </c>
    </row>
    <row r="28" spans="1:8">
      <c r="E28" s="39"/>
    </row>
    <row r="29" spans="1:8">
      <c r="C29" s="42" t="s">
        <v>37</v>
      </c>
    </row>
    <row r="30" spans="1:8">
      <c r="B30" s="39" t="s">
        <v>62</v>
      </c>
      <c r="D30" s="82">
        <f>入力用①!C10</f>
        <v>0</v>
      </c>
      <c r="E30" s="82"/>
      <c r="F30" s="48" t="s">
        <v>63</v>
      </c>
      <c r="G30" s="43">
        <f>入力用①!C11</f>
        <v>0</v>
      </c>
    </row>
    <row r="31" spans="1:8">
      <c r="C31" s="42"/>
    </row>
    <row r="32" spans="1:8">
      <c r="B32" s="39" t="s">
        <v>80</v>
      </c>
      <c r="D32" s="38" t="s">
        <v>99</v>
      </c>
    </row>
    <row r="33" spans="2:6">
      <c r="C33" s="44"/>
    </row>
    <row r="34" spans="2:6">
      <c r="B34" s="44" t="s">
        <v>64</v>
      </c>
      <c r="C34" s="44"/>
      <c r="D34" s="45" t="s">
        <v>100</v>
      </c>
      <c r="E34" s="46">
        <f>IF(入力用①!C12&gt;5,'入力用② (6人以上用)'!H18,'入力用②(事業計画書)'!H16)</f>
        <v>0</v>
      </c>
      <c r="F34" s="38" t="s">
        <v>107</v>
      </c>
    </row>
    <row r="35" spans="2:6">
      <c r="C35" s="44"/>
      <c r="D35" s="46"/>
    </row>
    <row r="36" spans="2:6">
      <c r="B36" s="44" t="s">
        <v>65</v>
      </c>
      <c r="C36" s="44"/>
      <c r="D36" s="47" t="s">
        <v>100</v>
      </c>
      <c r="E36" s="46">
        <f>IF(入力用①!C12&gt;5,'入力用② (6人以上用)'!I18,'入力用②(事業計画書)'!I16)</f>
        <v>0</v>
      </c>
      <c r="F36" s="38" t="s">
        <v>107</v>
      </c>
    </row>
    <row r="37" spans="2:6">
      <c r="C37" s="44"/>
    </row>
    <row r="38" spans="2:6">
      <c r="B38" s="44" t="s">
        <v>79</v>
      </c>
    </row>
    <row r="39" spans="2:6">
      <c r="B39" s="44"/>
    </row>
    <row r="41" spans="2:6">
      <c r="B41" s="38" t="s">
        <v>102</v>
      </c>
      <c r="C41" s="44"/>
    </row>
    <row r="42" spans="2:6">
      <c r="B42" s="38" t="s">
        <v>101</v>
      </c>
      <c r="C42" s="44"/>
    </row>
    <row r="43" spans="2:6">
      <c r="B43" s="38" t="s">
        <v>103</v>
      </c>
      <c r="C43" s="44"/>
    </row>
  </sheetData>
  <sheetProtection algorithmName="SHA-512" hashValue="tCtCSXsOuDyi03tDt3ed0lt3JEMATTk7aWkjbnqMtZlWqUxSawp7e0O64LBeA1ByUubs/rKrddhTYhlYKtLtcQ==" saltValue="WWzHqI3mEHq9ImZYJg6PSA==" spinCount="100000" sheet="1" objects="1" scenarios="1"/>
  <mergeCells count="10">
    <mergeCell ref="D30:E30"/>
    <mergeCell ref="B24:H24"/>
    <mergeCell ref="B3:D3"/>
    <mergeCell ref="G11:H11"/>
    <mergeCell ref="G12:H12"/>
    <mergeCell ref="G15:H15"/>
    <mergeCell ref="G5:H5"/>
    <mergeCell ref="G14:H14"/>
    <mergeCell ref="A20:H20"/>
    <mergeCell ref="G13:H13"/>
  </mergeCells>
  <phoneticPr fontId="3"/>
  <pageMargins left="0.7" right="0.7" top="0.75" bottom="0.75" header="0.3" footer="0.3"/>
  <pageSetup paperSize="9" scale="7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B2:I20"/>
  <sheetViews>
    <sheetView tabSelected="1" view="pageBreakPreview" zoomScaleNormal="100" zoomScaleSheetLayoutView="100" workbookViewId="0">
      <selection activeCell="B16" sqref="B16"/>
    </sheetView>
  </sheetViews>
  <sheetFormatPr defaultRowHeight="18.75"/>
  <cols>
    <col min="2" max="2" width="33.75" bestFit="1" customWidth="1"/>
    <col min="3" max="3" width="44.75" customWidth="1"/>
    <col min="4" max="4" width="29" customWidth="1"/>
  </cols>
  <sheetData>
    <row r="2" spans="2:9" ht="24">
      <c r="C2" s="28" t="s">
        <v>70</v>
      </c>
      <c r="D2" s="28" t="s">
        <v>69</v>
      </c>
    </row>
    <row r="3" spans="2:9">
      <c r="B3" s="14" t="s">
        <v>66</v>
      </c>
      <c r="C3" s="69"/>
      <c r="D3" s="35">
        <v>46142</v>
      </c>
    </row>
    <row r="4" spans="2:9">
      <c r="B4" s="14" t="s">
        <v>38</v>
      </c>
      <c r="C4" s="72"/>
      <c r="D4" s="34" t="s">
        <v>89</v>
      </c>
    </row>
    <row r="5" spans="2:9">
      <c r="B5" s="14" t="s">
        <v>39</v>
      </c>
      <c r="C5" s="72"/>
      <c r="D5" s="34" t="s">
        <v>109</v>
      </c>
    </row>
    <row r="6" spans="2:9">
      <c r="B6" s="14" t="s">
        <v>67</v>
      </c>
      <c r="C6" s="73"/>
      <c r="D6" s="36" t="s">
        <v>110</v>
      </c>
    </row>
    <row r="7" spans="2:9">
      <c r="B7" s="14" t="s">
        <v>73</v>
      </c>
      <c r="C7" s="72"/>
      <c r="D7" s="34" t="s">
        <v>41</v>
      </c>
    </row>
    <row r="8" spans="2:9">
      <c r="B8" s="14" t="s">
        <v>40</v>
      </c>
      <c r="C8" s="72"/>
      <c r="D8" s="34" t="s">
        <v>93</v>
      </c>
    </row>
    <row r="9" spans="2:9">
      <c r="B9" s="14" t="s">
        <v>91</v>
      </c>
      <c r="C9" s="75"/>
      <c r="D9" s="14" t="s">
        <v>94</v>
      </c>
    </row>
    <row r="10" spans="2:9" ht="18.75" customHeight="1">
      <c r="B10" s="22" t="s">
        <v>74</v>
      </c>
      <c r="C10" s="76"/>
      <c r="D10" s="23">
        <v>46113</v>
      </c>
      <c r="E10" s="19"/>
      <c r="F10" s="19"/>
      <c r="G10" s="19"/>
      <c r="H10" s="19"/>
      <c r="I10" s="19" t="s">
        <v>68</v>
      </c>
    </row>
    <row r="11" spans="2:9" ht="18.75" customHeight="1">
      <c r="B11" s="22" t="s">
        <v>75</v>
      </c>
      <c r="C11" s="76"/>
      <c r="D11" s="23">
        <v>46477</v>
      </c>
      <c r="E11" s="19"/>
      <c r="F11" s="19"/>
      <c r="G11" s="19"/>
      <c r="H11" s="19"/>
    </row>
    <row r="12" spans="2:9">
      <c r="B12" s="29" t="s">
        <v>76</v>
      </c>
      <c r="C12" s="74"/>
      <c r="D12" s="77">
        <v>3</v>
      </c>
      <c r="E12" s="19"/>
      <c r="F12" s="19"/>
      <c r="G12" s="19"/>
      <c r="H12" s="19"/>
    </row>
    <row r="13" spans="2:9">
      <c r="B13" s="31" t="s">
        <v>44</v>
      </c>
      <c r="C13" s="78"/>
      <c r="D13" s="32" t="s">
        <v>77</v>
      </c>
      <c r="E13" s="19"/>
      <c r="F13" s="19"/>
      <c r="G13" s="19"/>
      <c r="H13" s="19"/>
    </row>
    <row r="14" spans="2:9">
      <c r="B14" s="22" t="s">
        <v>71</v>
      </c>
      <c r="C14" s="79"/>
      <c r="D14" s="22" t="s">
        <v>95</v>
      </c>
    </row>
    <row r="15" spans="2:9">
      <c r="B15" s="22" t="s">
        <v>72</v>
      </c>
      <c r="C15" s="79"/>
      <c r="D15" s="22" t="s">
        <v>78</v>
      </c>
    </row>
    <row r="16" spans="2:9">
      <c r="B16" s="24" t="s">
        <v>90</v>
      </c>
      <c r="C16" s="80"/>
      <c r="D16" s="25" t="s">
        <v>94</v>
      </c>
    </row>
    <row r="17" spans="2:2" ht="18.75" customHeight="1"/>
    <row r="18" spans="2:2">
      <c r="B18" s="19"/>
    </row>
    <row r="19" spans="2:2">
      <c r="B19" s="19"/>
    </row>
    <row r="20" spans="2:2">
      <c r="B20" s="19"/>
    </row>
  </sheetData>
  <phoneticPr fontId="3"/>
  <pageMargins left="0.70866141732283472" right="0" top="0.74803149606299213" bottom="0.74803149606299213" header="0.31496062992125984" footer="0.31496062992125984"/>
  <pageSetup paperSize="9" scale="83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S23"/>
  <sheetViews>
    <sheetView view="pageBreakPreview" zoomScale="90" zoomScaleNormal="100" zoomScaleSheetLayoutView="90" workbookViewId="0">
      <selection activeCell="I20" sqref="I20"/>
    </sheetView>
  </sheetViews>
  <sheetFormatPr defaultRowHeight="18.75"/>
  <cols>
    <col min="1" max="1" width="5" customWidth="1"/>
    <col min="2" max="2" width="11.25" customWidth="1"/>
    <col min="3" max="3" width="12.5" customWidth="1"/>
    <col min="4" max="4" width="18.75" customWidth="1"/>
    <col min="5" max="5" width="12.5" customWidth="1"/>
    <col min="6" max="6" width="18.75" customWidth="1"/>
    <col min="7" max="7" width="16.25" customWidth="1"/>
    <col min="8" max="9" width="12.5" customWidth="1"/>
    <col min="17" max="17" width="8.75" bestFit="1" customWidth="1"/>
    <col min="18" max="18" width="9.25" bestFit="1" customWidth="1"/>
  </cols>
  <sheetData>
    <row r="1" spans="1:19" ht="25.5">
      <c r="A1" s="90" t="s">
        <v>11</v>
      </c>
      <c r="B1" s="90"/>
      <c r="C1" s="90"/>
      <c r="D1" s="90"/>
      <c r="E1" s="90"/>
      <c r="F1" s="90"/>
      <c r="G1" s="90"/>
      <c r="H1" s="90"/>
      <c r="I1" s="90"/>
    </row>
    <row r="2" spans="1:19" ht="24">
      <c r="A2" s="7" t="s">
        <v>12</v>
      </c>
    </row>
    <row r="3" spans="1:19" ht="37.5" customHeight="1">
      <c r="A3" s="91" t="s">
        <v>14</v>
      </c>
      <c r="B3" s="91"/>
      <c r="C3" s="92"/>
      <c r="D3" s="92"/>
      <c r="E3" s="92"/>
      <c r="F3" s="92"/>
      <c r="G3" s="92"/>
      <c r="H3" s="92"/>
      <c r="I3" s="92"/>
    </row>
    <row r="4" spans="1:19" ht="37.5" customHeight="1">
      <c r="A4" s="91" t="s">
        <v>17</v>
      </c>
      <c r="B4" s="91"/>
      <c r="C4" s="92"/>
      <c r="D4" s="92"/>
      <c r="E4" s="92"/>
      <c r="F4" s="92"/>
      <c r="G4" s="92"/>
      <c r="H4" s="92"/>
      <c r="I4" s="92"/>
    </row>
    <row r="5" spans="1:19" ht="37.5" customHeight="1">
      <c r="A5" s="91" t="s">
        <v>15</v>
      </c>
      <c r="B5" s="91"/>
      <c r="C5" s="93" t="str">
        <f>TEXT(入力用①!C10,"ggge年m月d日")&amp;"～"&amp;TEXT(入力用①!C11,"ggge年m月d日")</f>
        <v>明治33年1月0日～明治33年1月0日</v>
      </c>
      <c r="D5" s="93"/>
      <c r="E5" s="93"/>
      <c r="F5" s="93"/>
      <c r="G5" s="93"/>
      <c r="H5" s="93"/>
      <c r="I5" s="93"/>
    </row>
    <row r="6" spans="1:19" ht="37.5" customHeight="1">
      <c r="A6" s="91" t="s">
        <v>16</v>
      </c>
      <c r="B6" s="91"/>
      <c r="C6" s="92"/>
      <c r="D6" s="92"/>
      <c r="E6" s="92"/>
      <c r="F6" s="92"/>
      <c r="G6" s="92"/>
      <c r="H6" s="92"/>
      <c r="I6" s="92"/>
    </row>
    <row r="7" spans="1:19" ht="18" customHeight="1">
      <c r="A7" s="13" t="s">
        <v>18</v>
      </c>
      <c r="B7" s="11"/>
      <c r="C7" s="12"/>
      <c r="D7" s="12"/>
      <c r="E7" s="12"/>
      <c r="F7" s="12"/>
      <c r="G7" s="12"/>
      <c r="H7" s="12"/>
      <c r="I7" s="12"/>
    </row>
    <row r="8" spans="1:19" ht="14.25" customHeight="1"/>
    <row r="9" spans="1:19" ht="22.5" customHeight="1">
      <c r="A9" s="7" t="s">
        <v>9</v>
      </c>
      <c r="I9" s="1" t="s">
        <v>8</v>
      </c>
    </row>
    <row r="10" spans="1:19" ht="37.5" customHeight="1">
      <c r="A10" s="8" t="s">
        <v>0</v>
      </c>
      <c r="B10" s="8" t="s">
        <v>3</v>
      </c>
      <c r="C10" s="9" t="s">
        <v>13</v>
      </c>
      <c r="D10" s="8" t="s">
        <v>1</v>
      </c>
      <c r="E10" s="9" t="s">
        <v>19</v>
      </c>
      <c r="F10" s="9" t="s">
        <v>2</v>
      </c>
      <c r="G10" s="9" t="s">
        <v>5</v>
      </c>
      <c r="H10" s="9" t="s">
        <v>112</v>
      </c>
      <c r="I10" s="9" t="s">
        <v>6</v>
      </c>
      <c r="K10" t="s">
        <v>92</v>
      </c>
    </row>
    <row r="11" spans="1:19" ht="30" customHeight="1">
      <c r="A11" s="10">
        <v>1</v>
      </c>
      <c r="B11" s="53"/>
      <c r="C11" s="54"/>
      <c r="D11" s="55"/>
      <c r="E11" s="54"/>
      <c r="F11" s="55"/>
      <c r="G11" s="50"/>
      <c r="H11" s="37"/>
      <c r="I11" s="21">
        <f>N11</f>
        <v>0</v>
      </c>
      <c r="K11" s="33">
        <v>45000</v>
      </c>
      <c r="L11" s="33">
        <f>ROUNDDOWN(G11/8,0)</f>
        <v>0</v>
      </c>
      <c r="M11" s="33">
        <f>ROUNDDOWN(H11/4,0)</f>
        <v>0</v>
      </c>
      <c r="N11" s="33">
        <f>MIN(K11,L11,M11)</f>
        <v>0</v>
      </c>
      <c r="P11" s="33"/>
      <c r="Q11" s="33"/>
      <c r="R11" s="33"/>
      <c r="S11" s="33"/>
    </row>
    <row r="12" spans="1:19" ht="30" customHeight="1">
      <c r="A12" s="10">
        <v>2</v>
      </c>
      <c r="B12" s="26"/>
      <c r="C12" s="27"/>
      <c r="D12" s="26"/>
      <c r="E12" s="27"/>
      <c r="F12" s="26"/>
      <c r="G12" s="50"/>
      <c r="H12" s="37"/>
      <c r="I12" s="21">
        <f t="shared" ref="I12:I15" si="0">N12</f>
        <v>0</v>
      </c>
      <c r="K12" s="33">
        <v>45000</v>
      </c>
      <c r="L12" s="33">
        <f t="shared" ref="L12:L15" si="1">ROUNDDOWN(G12/8,0)</f>
        <v>0</v>
      </c>
      <c r="M12" s="33">
        <f t="shared" ref="M12:M15" si="2">ROUNDDOWN(H12/4,0)</f>
        <v>0</v>
      </c>
      <c r="N12" s="33">
        <f t="shared" ref="N12:N15" si="3">MIN(K12,L12,M12)</f>
        <v>0</v>
      </c>
      <c r="P12" s="33"/>
      <c r="Q12" s="33"/>
      <c r="R12" s="33"/>
      <c r="S12" s="33"/>
    </row>
    <row r="13" spans="1:19" ht="30" customHeight="1">
      <c r="A13" s="10">
        <v>3</v>
      </c>
      <c r="B13" s="26"/>
      <c r="C13" s="26"/>
      <c r="D13" s="26"/>
      <c r="E13" s="26"/>
      <c r="F13" s="26"/>
      <c r="G13" s="50"/>
      <c r="H13" s="37"/>
      <c r="I13" s="21">
        <f t="shared" si="0"/>
        <v>0</v>
      </c>
      <c r="K13" s="33">
        <v>45000</v>
      </c>
      <c r="L13" s="33">
        <f t="shared" si="1"/>
        <v>0</v>
      </c>
      <c r="M13" s="33">
        <f t="shared" si="2"/>
        <v>0</v>
      </c>
      <c r="N13" s="33">
        <f t="shared" si="3"/>
        <v>0</v>
      </c>
      <c r="P13" s="33"/>
      <c r="Q13" s="33"/>
      <c r="R13" s="33"/>
      <c r="S13" s="33"/>
    </row>
    <row r="14" spans="1:19" ht="30" customHeight="1">
      <c r="A14" s="10">
        <v>4</v>
      </c>
      <c r="B14" s="26"/>
      <c r="C14" s="26"/>
      <c r="D14" s="26"/>
      <c r="E14" s="26"/>
      <c r="F14" s="26"/>
      <c r="G14" s="51"/>
      <c r="H14" s="52"/>
      <c r="I14" s="21">
        <f t="shared" si="0"/>
        <v>0</v>
      </c>
      <c r="K14" s="33">
        <v>45000</v>
      </c>
      <c r="L14" s="33">
        <f t="shared" si="1"/>
        <v>0</v>
      </c>
      <c r="M14" s="33">
        <f t="shared" si="2"/>
        <v>0</v>
      </c>
      <c r="N14" s="33">
        <f t="shared" si="3"/>
        <v>0</v>
      </c>
      <c r="P14" s="33"/>
      <c r="Q14" s="33"/>
      <c r="R14" s="33"/>
      <c r="S14" s="33"/>
    </row>
    <row r="15" spans="1:19" ht="30" customHeight="1">
      <c r="A15" s="10">
        <v>5</v>
      </c>
      <c r="B15" s="26"/>
      <c r="C15" s="26"/>
      <c r="D15" s="26"/>
      <c r="E15" s="26"/>
      <c r="F15" s="26"/>
      <c r="G15" s="51"/>
      <c r="H15" s="52"/>
      <c r="I15" s="21">
        <f t="shared" si="0"/>
        <v>0</v>
      </c>
      <c r="K15" s="33">
        <v>45000</v>
      </c>
      <c r="L15" s="33">
        <f t="shared" si="1"/>
        <v>0</v>
      </c>
      <c r="M15" s="33">
        <f t="shared" si="2"/>
        <v>0</v>
      </c>
      <c r="N15" s="33">
        <f t="shared" si="3"/>
        <v>0</v>
      </c>
      <c r="P15" s="33"/>
      <c r="Q15" s="33"/>
      <c r="R15" s="33"/>
      <c r="S15" s="33"/>
    </row>
    <row r="16" spans="1:19" ht="30" customHeight="1">
      <c r="A16" s="4"/>
      <c r="B16" s="5"/>
      <c r="C16" s="5"/>
      <c r="D16" s="5"/>
      <c r="E16" s="5"/>
      <c r="F16" s="2" t="s">
        <v>10</v>
      </c>
      <c r="G16" s="21">
        <f>SUM(G11:G15)</f>
        <v>0</v>
      </c>
      <c r="H16" s="21">
        <f t="shared" ref="H16:I16" si="4">SUM(H11:H15)</f>
        <v>0</v>
      </c>
      <c r="I16" s="21">
        <f t="shared" si="4"/>
        <v>0</v>
      </c>
    </row>
    <row r="17" spans="1:9" ht="19.5" customHeight="1">
      <c r="A17" s="13" t="s">
        <v>7</v>
      </c>
      <c r="B17" s="4"/>
      <c r="C17" s="4"/>
      <c r="D17" s="4"/>
      <c r="E17" s="4"/>
      <c r="F17" s="4"/>
      <c r="G17" s="4"/>
      <c r="H17" s="4"/>
      <c r="I17" s="4"/>
    </row>
    <row r="18" spans="1:9" ht="19.5" customHeight="1">
      <c r="A18" s="13"/>
      <c r="B18" s="4"/>
      <c r="C18" s="4"/>
      <c r="D18" s="4"/>
      <c r="E18" s="4"/>
      <c r="F18" s="4"/>
      <c r="G18" s="4"/>
      <c r="H18" s="4"/>
      <c r="I18" s="4"/>
    </row>
    <row r="23" spans="1:9">
      <c r="F23" s="81"/>
    </row>
  </sheetData>
  <mergeCells count="9">
    <mergeCell ref="A1:I1"/>
    <mergeCell ref="A3:B3"/>
    <mergeCell ref="A4:B4"/>
    <mergeCell ref="A5:B5"/>
    <mergeCell ref="A6:B6"/>
    <mergeCell ref="C3:I3"/>
    <mergeCell ref="C4:I4"/>
    <mergeCell ref="C5:I5"/>
    <mergeCell ref="C6:I6"/>
  </mergeCells>
  <phoneticPr fontId="3"/>
  <pageMargins left="0.70866141732283472" right="0.70866141732283472" top="0.74803149606299213" bottom="0.74803149606299213" header="0.31496062992125984" footer="0.31496062992125984"/>
  <pageSetup paperSize="9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A1:N19"/>
  <sheetViews>
    <sheetView view="pageBreakPreview" zoomScale="90" zoomScaleNormal="100" zoomScaleSheetLayoutView="90" workbookViewId="0">
      <selection activeCell="G10" sqref="G10"/>
    </sheetView>
  </sheetViews>
  <sheetFormatPr defaultRowHeight="18.75"/>
  <cols>
    <col min="1" max="1" width="5" customWidth="1"/>
    <col min="2" max="2" width="11.25" customWidth="1"/>
    <col min="3" max="3" width="12.5" customWidth="1"/>
    <col min="4" max="4" width="18.75" customWidth="1"/>
    <col min="5" max="5" width="12.5" customWidth="1"/>
    <col min="6" max="6" width="18.75" customWidth="1"/>
    <col min="7" max="7" width="16.25" customWidth="1"/>
    <col min="8" max="9" width="12.5" customWidth="1"/>
  </cols>
  <sheetData>
    <row r="1" spans="1:14" ht="25.5">
      <c r="A1" s="90" t="s">
        <v>11</v>
      </c>
      <c r="B1" s="90"/>
      <c r="C1" s="90"/>
      <c r="D1" s="90"/>
      <c r="E1" s="90"/>
      <c r="F1" s="90"/>
      <c r="G1" s="90"/>
      <c r="H1" s="90"/>
      <c r="I1" s="90"/>
    </row>
    <row r="2" spans="1:14" ht="24">
      <c r="A2" s="7" t="s">
        <v>12</v>
      </c>
    </row>
    <row r="3" spans="1:14" ht="37.5" customHeight="1">
      <c r="A3" s="91" t="s">
        <v>14</v>
      </c>
      <c r="B3" s="91"/>
      <c r="C3" s="94"/>
      <c r="D3" s="94"/>
      <c r="E3" s="94"/>
      <c r="F3" s="94"/>
      <c r="G3" s="94"/>
      <c r="H3" s="94"/>
      <c r="I3" s="94"/>
    </row>
    <row r="4" spans="1:14" ht="37.5" customHeight="1">
      <c r="A4" s="91" t="s">
        <v>17</v>
      </c>
      <c r="B4" s="91"/>
      <c r="C4" s="94"/>
      <c r="D4" s="94"/>
      <c r="E4" s="94"/>
      <c r="F4" s="94"/>
      <c r="G4" s="94"/>
      <c r="H4" s="94"/>
      <c r="I4" s="94"/>
    </row>
    <row r="5" spans="1:14" ht="37.5" customHeight="1">
      <c r="A5" s="91" t="s">
        <v>15</v>
      </c>
      <c r="B5" s="91"/>
      <c r="C5" s="93" t="str">
        <f>TEXT(入力用①!C10,"ggge年m月d日")&amp;"～"&amp;TEXT(入力用①!C11,"ggge年m月d日")</f>
        <v>明治33年1月0日～明治33年1月0日</v>
      </c>
      <c r="D5" s="93"/>
      <c r="E5" s="93"/>
      <c r="F5" s="93"/>
      <c r="G5" s="93"/>
      <c r="H5" s="93"/>
      <c r="I5" s="93"/>
    </row>
    <row r="6" spans="1:14" ht="37.5" customHeight="1">
      <c r="A6" s="91" t="s">
        <v>16</v>
      </c>
      <c r="B6" s="91"/>
      <c r="C6" s="94"/>
      <c r="D6" s="94"/>
      <c r="E6" s="94"/>
      <c r="F6" s="94"/>
      <c r="G6" s="94"/>
      <c r="H6" s="94"/>
      <c r="I6" s="94"/>
    </row>
    <row r="7" spans="1:14" ht="18" customHeight="1">
      <c r="A7" s="13" t="s">
        <v>18</v>
      </c>
      <c r="B7" s="11"/>
      <c r="C7" s="12"/>
      <c r="D7" s="12"/>
      <c r="E7" s="12"/>
      <c r="F7" s="12"/>
      <c r="G7" s="12"/>
      <c r="H7" s="12"/>
      <c r="I7" s="12"/>
    </row>
    <row r="8" spans="1:14" ht="14.25" customHeight="1"/>
    <row r="9" spans="1:14" ht="22.5" customHeight="1">
      <c r="A9" s="7" t="s">
        <v>9</v>
      </c>
      <c r="I9" s="1" t="s">
        <v>8</v>
      </c>
    </row>
    <row r="10" spans="1:14" ht="37.5" customHeight="1">
      <c r="A10" s="8" t="s">
        <v>0</v>
      </c>
      <c r="B10" s="8" t="s">
        <v>3</v>
      </c>
      <c r="C10" s="9" t="s">
        <v>13</v>
      </c>
      <c r="D10" s="8" t="s">
        <v>1</v>
      </c>
      <c r="E10" s="9" t="s">
        <v>19</v>
      </c>
      <c r="F10" s="9" t="s">
        <v>2</v>
      </c>
      <c r="G10" s="9" t="s">
        <v>5</v>
      </c>
      <c r="H10" s="9" t="s">
        <v>112</v>
      </c>
      <c r="I10" s="9" t="s">
        <v>6</v>
      </c>
      <c r="K10" t="s">
        <v>92</v>
      </c>
    </row>
    <row r="11" spans="1:14" ht="30" customHeight="1">
      <c r="A11" s="10">
        <v>1</v>
      </c>
      <c r="B11" s="59"/>
      <c r="C11" s="60"/>
      <c r="D11" s="61"/>
      <c r="E11" s="62"/>
      <c r="F11" s="63"/>
      <c r="G11" s="58"/>
      <c r="H11" s="56"/>
      <c r="I11" s="21">
        <f>N11</f>
        <v>0</v>
      </c>
      <c r="K11" s="33">
        <v>45000</v>
      </c>
      <c r="L11" s="33">
        <f t="shared" ref="L11:L17" si="0">ROUNDDOWN(G11/8,0)</f>
        <v>0</v>
      </c>
      <c r="M11" s="33">
        <f t="shared" ref="M11:M17" si="1">ROUNDDOWN(H11/4,0)</f>
        <v>0</v>
      </c>
      <c r="N11" s="33">
        <f>MIN(K11,L11,M11)</f>
        <v>0</v>
      </c>
    </row>
    <row r="12" spans="1:14" ht="30" customHeight="1">
      <c r="A12" s="10">
        <v>2</v>
      </c>
      <c r="B12" s="59"/>
      <c r="C12" s="60"/>
      <c r="D12" s="61"/>
      <c r="E12" s="62"/>
      <c r="F12" s="63"/>
      <c r="G12" s="56"/>
      <c r="H12" s="56"/>
      <c r="I12" s="21">
        <f t="shared" ref="I12:I17" si="2">N12</f>
        <v>0</v>
      </c>
      <c r="K12" s="33">
        <v>45000</v>
      </c>
      <c r="L12" s="33">
        <f>ROUNDDOWN(G12/8,0)</f>
        <v>0</v>
      </c>
      <c r="M12" s="33">
        <f t="shared" si="1"/>
        <v>0</v>
      </c>
      <c r="N12" s="33">
        <f t="shared" ref="N12:N15" si="3">MIN(K12,L12,M12)</f>
        <v>0</v>
      </c>
    </row>
    <row r="13" spans="1:14" ht="30" customHeight="1">
      <c r="A13" s="10">
        <v>3</v>
      </c>
      <c r="B13" s="59"/>
      <c r="C13" s="60"/>
      <c r="D13" s="61"/>
      <c r="E13" s="62"/>
      <c r="F13" s="63"/>
      <c r="G13" s="56"/>
      <c r="H13" s="56"/>
      <c r="I13" s="21">
        <f t="shared" si="2"/>
        <v>0</v>
      </c>
      <c r="K13" s="33">
        <v>45000</v>
      </c>
      <c r="L13" s="33">
        <f t="shared" si="0"/>
        <v>0</v>
      </c>
      <c r="M13" s="33">
        <f t="shared" si="1"/>
        <v>0</v>
      </c>
      <c r="N13" s="33">
        <f t="shared" si="3"/>
        <v>0</v>
      </c>
    </row>
    <row r="14" spans="1:14" ht="30" customHeight="1">
      <c r="A14" s="10">
        <v>4</v>
      </c>
      <c r="B14" s="59"/>
      <c r="C14" s="60"/>
      <c r="D14" s="64"/>
      <c r="E14" s="62"/>
      <c r="F14" s="63"/>
      <c r="G14" s="56"/>
      <c r="H14" s="56"/>
      <c r="I14" s="21">
        <f t="shared" si="2"/>
        <v>0</v>
      </c>
      <c r="K14" s="33">
        <v>45000</v>
      </c>
      <c r="L14" s="33">
        <f t="shared" si="0"/>
        <v>0</v>
      </c>
      <c r="M14" s="33">
        <f t="shared" si="1"/>
        <v>0</v>
      </c>
      <c r="N14" s="33">
        <f t="shared" si="3"/>
        <v>0</v>
      </c>
    </row>
    <row r="15" spans="1:14" ht="30" customHeight="1">
      <c r="A15" s="10">
        <v>5</v>
      </c>
      <c r="B15" s="65"/>
      <c r="C15" s="66"/>
      <c r="D15" s="67"/>
      <c r="E15" s="68"/>
      <c r="F15" s="63"/>
      <c r="G15" s="56"/>
      <c r="H15" s="56"/>
      <c r="I15" s="21">
        <f t="shared" si="2"/>
        <v>0</v>
      </c>
      <c r="K15" s="33">
        <v>45000</v>
      </c>
      <c r="L15" s="33">
        <f t="shared" si="0"/>
        <v>0</v>
      </c>
      <c r="M15" s="33">
        <f t="shared" si="1"/>
        <v>0</v>
      </c>
      <c r="N15" s="33">
        <f t="shared" si="3"/>
        <v>0</v>
      </c>
    </row>
    <row r="16" spans="1:14" ht="30" customHeight="1">
      <c r="A16" s="10">
        <v>6</v>
      </c>
      <c r="B16" s="65"/>
      <c r="C16" s="66"/>
      <c r="D16" s="67"/>
      <c r="E16" s="68"/>
      <c r="F16" s="63"/>
      <c r="G16" s="57"/>
      <c r="H16" s="57"/>
      <c r="I16" s="21">
        <f t="shared" si="2"/>
        <v>0</v>
      </c>
      <c r="K16" s="33">
        <v>45000</v>
      </c>
      <c r="L16" s="33">
        <f t="shared" si="0"/>
        <v>0</v>
      </c>
      <c r="M16" s="33">
        <f t="shared" si="1"/>
        <v>0</v>
      </c>
      <c r="N16" s="33">
        <f t="shared" ref="N16:N17" si="4">MIN(K16,L16,M16)</f>
        <v>0</v>
      </c>
    </row>
    <row r="17" spans="1:14" ht="30" customHeight="1">
      <c r="A17" s="10">
        <v>7</v>
      </c>
      <c r="B17" s="65"/>
      <c r="C17" s="66"/>
      <c r="D17" s="67"/>
      <c r="E17" s="68"/>
      <c r="F17" s="63"/>
      <c r="G17" s="57"/>
      <c r="H17" s="57"/>
      <c r="I17" s="21">
        <f t="shared" si="2"/>
        <v>0</v>
      </c>
      <c r="K17" s="33">
        <v>45000</v>
      </c>
      <c r="L17" s="33">
        <f t="shared" si="0"/>
        <v>0</v>
      </c>
      <c r="M17" s="33">
        <f t="shared" si="1"/>
        <v>0</v>
      </c>
      <c r="N17" s="33">
        <f t="shared" si="4"/>
        <v>0</v>
      </c>
    </row>
    <row r="18" spans="1:14" ht="30" customHeight="1">
      <c r="A18" s="4"/>
      <c r="B18" s="5"/>
      <c r="C18" s="5"/>
      <c r="D18" s="5"/>
      <c r="E18" s="5"/>
      <c r="F18" s="2" t="s">
        <v>10</v>
      </c>
      <c r="G18" s="21">
        <f>SUM(G11:G17)</f>
        <v>0</v>
      </c>
      <c r="H18" s="21">
        <f>SUM(H11:H17)</f>
        <v>0</v>
      </c>
      <c r="I18" s="21">
        <f>SUM(I11:I17)</f>
        <v>0</v>
      </c>
    </row>
    <row r="19" spans="1:14" ht="19.5" customHeight="1">
      <c r="A19" s="13" t="s">
        <v>7</v>
      </c>
      <c r="B19" s="4"/>
      <c r="C19" s="4"/>
      <c r="D19" s="4"/>
      <c r="E19" s="4"/>
      <c r="F19" s="4"/>
      <c r="G19" s="4"/>
      <c r="H19" s="4"/>
      <c r="I19" s="4"/>
    </row>
  </sheetData>
  <mergeCells count="9">
    <mergeCell ref="A6:B6"/>
    <mergeCell ref="C6:I6"/>
    <mergeCell ref="A1:I1"/>
    <mergeCell ref="A3:B3"/>
    <mergeCell ref="C3:I3"/>
    <mergeCell ref="A4:B4"/>
    <mergeCell ref="C4:I4"/>
    <mergeCell ref="A5:B5"/>
    <mergeCell ref="C5:I5"/>
  </mergeCells>
  <phoneticPr fontId="3"/>
  <pageMargins left="0.70866141732283472" right="0.70866141732283472" top="0.74803149606299213" bottom="0.74803149606299213" header="0.31496062992125984" footer="0.31496062992125984"/>
  <pageSetup paperSize="9" scale="89" orientation="landscape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17"/>
  <sheetViews>
    <sheetView view="pageBreakPreview" zoomScale="90" zoomScaleNormal="100" zoomScaleSheetLayoutView="90" workbookViewId="0">
      <selection activeCell="C7" sqref="C7"/>
    </sheetView>
  </sheetViews>
  <sheetFormatPr defaultRowHeight="18.75"/>
  <cols>
    <col min="1" max="1" width="5" customWidth="1"/>
    <col min="2" max="2" width="11.25" customWidth="1"/>
    <col min="3" max="3" width="12.5" customWidth="1"/>
    <col min="4" max="4" width="18.75" customWidth="1"/>
    <col min="5" max="5" width="12.5" customWidth="1"/>
    <col min="6" max="6" width="18.75" customWidth="1"/>
    <col min="7" max="7" width="16.25" customWidth="1"/>
    <col min="8" max="9" width="12.5" customWidth="1"/>
  </cols>
  <sheetData>
    <row r="1" spans="1:9" ht="25.5">
      <c r="A1" s="90" t="s">
        <v>29</v>
      </c>
      <c r="B1" s="90"/>
      <c r="C1" s="90"/>
      <c r="D1" s="90"/>
      <c r="E1" s="90"/>
      <c r="F1" s="90"/>
      <c r="G1" s="90"/>
      <c r="H1" s="90"/>
      <c r="I1" s="90"/>
    </row>
    <row r="2" spans="1:9" ht="24">
      <c r="A2" s="7" t="s">
        <v>12</v>
      </c>
    </row>
    <row r="3" spans="1:9" ht="37.5" customHeight="1">
      <c r="A3" s="91" t="s">
        <v>14</v>
      </c>
      <c r="B3" s="91"/>
      <c r="C3" s="96" t="s">
        <v>111</v>
      </c>
      <c r="D3" s="95"/>
      <c r="E3" s="95"/>
      <c r="F3" s="95"/>
      <c r="G3" s="95"/>
      <c r="H3" s="95"/>
      <c r="I3" s="95"/>
    </row>
    <row r="4" spans="1:9" ht="37.5" customHeight="1">
      <c r="A4" s="91" t="s">
        <v>17</v>
      </c>
      <c r="B4" s="91"/>
      <c r="C4" s="95" t="s">
        <v>20</v>
      </c>
      <c r="D4" s="95"/>
      <c r="E4" s="95"/>
      <c r="F4" s="95"/>
      <c r="G4" s="95"/>
      <c r="H4" s="95"/>
      <c r="I4" s="95"/>
    </row>
    <row r="5" spans="1:9" ht="37.5" customHeight="1">
      <c r="A5" s="91" t="s">
        <v>15</v>
      </c>
      <c r="B5" s="91"/>
      <c r="C5" s="95" t="s">
        <v>108</v>
      </c>
      <c r="D5" s="95"/>
      <c r="E5" s="95"/>
      <c r="F5" s="95"/>
      <c r="G5" s="95"/>
      <c r="H5" s="95"/>
      <c r="I5" s="95"/>
    </row>
    <row r="6" spans="1:9" ht="37.5" customHeight="1">
      <c r="A6" s="91" t="s">
        <v>16</v>
      </c>
      <c r="B6" s="91"/>
      <c r="C6" s="95" t="s">
        <v>21</v>
      </c>
      <c r="D6" s="95"/>
      <c r="E6" s="95"/>
      <c r="F6" s="95"/>
      <c r="G6" s="95"/>
      <c r="H6" s="95"/>
      <c r="I6" s="95"/>
    </row>
    <row r="7" spans="1:9" ht="18" customHeight="1">
      <c r="A7" s="13" t="s">
        <v>18</v>
      </c>
      <c r="B7" s="11"/>
      <c r="C7" s="12"/>
      <c r="D7" s="12"/>
      <c r="E7" s="12"/>
      <c r="F7" s="12"/>
      <c r="G7" s="12"/>
      <c r="H7" s="12"/>
      <c r="I7" s="12"/>
    </row>
    <row r="8" spans="1:9" ht="14.25" customHeight="1"/>
    <row r="9" spans="1:9" ht="22.5" customHeight="1">
      <c r="A9" s="7" t="s">
        <v>9</v>
      </c>
      <c r="I9" s="1" t="s">
        <v>8</v>
      </c>
    </row>
    <row r="10" spans="1:9" ht="37.5" customHeight="1">
      <c r="A10" s="8" t="s">
        <v>0</v>
      </c>
      <c r="B10" s="8" t="s">
        <v>3</v>
      </c>
      <c r="C10" s="9" t="s">
        <v>13</v>
      </c>
      <c r="D10" s="8" t="s">
        <v>1</v>
      </c>
      <c r="E10" s="9" t="s">
        <v>19</v>
      </c>
      <c r="F10" s="9" t="s">
        <v>2</v>
      </c>
      <c r="G10" s="9" t="s">
        <v>5</v>
      </c>
      <c r="H10" s="9" t="s">
        <v>4</v>
      </c>
      <c r="I10" s="9" t="s">
        <v>6</v>
      </c>
    </row>
    <row r="11" spans="1:9" ht="30" customHeight="1">
      <c r="A11" s="10">
        <v>1</v>
      </c>
      <c r="B11" s="2" t="s">
        <v>30</v>
      </c>
      <c r="C11" s="6" t="s">
        <v>22</v>
      </c>
      <c r="D11" s="2" t="s">
        <v>25</v>
      </c>
      <c r="E11" s="2" t="s">
        <v>26</v>
      </c>
      <c r="F11" s="2" t="s">
        <v>25</v>
      </c>
      <c r="G11" s="3">
        <v>360000</v>
      </c>
      <c r="H11" s="3">
        <v>180000</v>
      </c>
      <c r="I11" s="3">
        <v>45000</v>
      </c>
    </row>
    <row r="12" spans="1:9" ht="30" customHeight="1">
      <c r="A12" s="10">
        <v>2</v>
      </c>
      <c r="B12" s="2" t="s">
        <v>31</v>
      </c>
      <c r="C12" s="2" t="s">
        <v>23</v>
      </c>
      <c r="D12" s="2" t="s">
        <v>25</v>
      </c>
      <c r="E12" s="2" t="s">
        <v>27</v>
      </c>
      <c r="F12" s="2" t="s">
        <v>25</v>
      </c>
      <c r="G12" s="3">
        <v>120000</v>
      </c>
      <c r="H12" s="3">
        <v>80000</v>
      </c>
      <c r="I12" s="3">
        <v>15000</v>
      </c>
    </row>
    <row r="13" spans="1:9" ht="30" customHeight="1">
      <c r="A13" s="10">
        <v>3</v>
      </c>
      <c r="B13" s="2" t="s">
        <v>32</v>
      </c>
      <c r="C13" s="2" t="s">
        <v>24</v>
      </c>
      <c r="D13" s="2" t="s">
        <v>25</v>
      </c>
      <c r="E13" s="2" t="s">
        <v>28</v>
      </c>
      <c r="F13" s="2" t="s">
        <v>25</v>
      </c>
      <c r="G13" s="3">
        <v>60000</v>
      </c>
      <c r="H13" s="3">
        <v>30000</v>
      </c>
      <c r="I13" s="3">
        <v>7500</v>
      </c>
    </row>
    <row r="14" spans="1:9" ht="30" customHeight="1">
      <c r="A14" s="10">
        <v>4</v>
      </c>
      <c r="B14" s="2"/>
      <c r="C14" s="2"/>
      <c r="D14" s="2"/>
      <c r="E14" s="2"/>
      <c r="F14" s="2"/>
      <c r="G14" s="3"/>
      <c r="H14" s="3"/>
      <c r="I14" s="3"/>
    </row>
    <row r="15" spans="1:9" ht="30" customHeight="1">
      <c r="A15" s="10">
        <v>5</v>
      </c>
      <c r="B15" s="2"/>
      <c r="C15" s="2"/>
      <c r="D15" s="2"/>
      <c r="E15" s="2"/>
      <c r="F15" s="2"/>
      <c r="G15" s="3"/>
      <c r="H15" s="3"/>
      <c r="I15" s="3"/>
    </row>
    <row r="16" spans="1:9" ht="30" customHeight="1">
      <c r="A16" s="4"/>
      <c r="B16" s="5"/>
      <c r="C16" s="5"/>
      <c r="D16" s="5"/>
      <c r="E16" s="5"/>
      <c r="F16" s="2" t="s">
        <v>10</v>
      </c>
      <c r="G16" s="3">
        <f>SUM(G11:G15)</f>
        <v>540000</v>
      </c>
      <c r="H16" s="3">
        <f>SUM(H11:H15)</f>
        <v>290000</v>
      </c>
      <c r="I16" s="3">
        <f>SUM(I11:I15)</f>
        <v>67500</v>
      </c>
    </row>
    <row r="17" spans="1:9" ht="19.5" customHeight="1">
      <c r="A17" s="13" t="s">
        <v>7</v>
      </c>
      <c r="B17" s="4"/>
      <c r="C17" s="4"/>
      <c r="D17" s="4"/>
      <c r="E17" s="4"/>
      <c r="F17" s="4"/>
      <c r="G17" s="4"/>
      <c r="H17" s="4"/>
      <c r="I17" s="4"/>
    </row>
  </sheetData>
  <mergeCells count="9">
    <mergeCell ref="A6:B6"/>
    <mergeCell ref="C6:I6"/>
    <mergeCell ref="A1:I1"/>
    <mergeCell ref="A3:B3"/>
    <mergeCell ref="C3:I3"/>
    <mergeCell ref="A4:B4"/>
    <mergeCell ref="C4:I4"/>
    <mergeCell ref="A5:B5"/>
    <mergeCell ref="C5:I5"/>
  </mergeCells>
  <phoneticPr fontId="3"/>
  <pageMargins left="0.70866141732283472" right="0.70866141732283472" top="0.74803149606299213" bottom="0.74803149606299213" header="0.31496062992125984" footer="0.31496062992125984"/>
  <pageSetup paperSize="9" scale="96" orientation="landscape" r:id="rId1"/>
  <rowBreaks count="1" manualBreakCount="1">
    <brk id="16" max="16383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X12"/>
  <sheetViews>
    <sheetView workbookViewId="0">
      <selection activeCell="I18" sqref="I18"/>
    </sheetView>
  </sheetViews>
  <sheetFormatPr defaultRowHeight="18.75"/>
  <cols>
    <col min="3" max="3" width="17.75" bestFit="1" customWidth="1"/>
    <col min="4" max="4" width="15.125" bestFit="1" customWidth="1"/>
    <col min="5" max="5" width="19.75" bestFit="1" customWidth="1"/>
    <col min="6" max="6" width="13" bestFit="1" customWidth="1"/>
    <col min="7" max="7" width="29.625" bestFit="1" customWidth="1"/>
    <col min="8" max="8" width="23.5" bestFit="1" customWidth="1"/>
    <col min="12" max="12" width="10.75" customWidth="1"/>
    <col min="16" max="16" width="21.25" bestFit="1" customWidth="1"/>
    <col min="17" max="17" width="19.125" customWidth="1"/>
    <col min="19" max="19" width="15.25" bestFit="1" customWidth="1"/>
    <col min="23" max="23" width="11.125" customWidth="1"/>
    <col min="24" max="24" width="15.25" bestFit="1" customWidth="1"/>
  </cols>
  <sheetData>
    <row r="2" spans="2:24" ht="37.5">
      <c r="B2" s="15" t="s">
        <v>42</v>
      </c>
      <c r="C2" s="16" t="s">
        <v>43</v>
      </c>
      <c r="D2" s="16" t="s">
        <v>44</v>
      </c>
      <c r="E2" s="15" t="s">
        <v>45</v>
      </c>
      <c r="F2" s="16" t="s">
        <v>46</v>
      </c>
      <c r="G2" s="16" t="s">
        <v>47</v>
      </c>
      <c r="H2" s="16" t="s">
        <v>61</v>
      </c>
      <c r="I2" s="16" t="s">
        <v>48</v>
      </c>
      <c r="J2" s="16" t="s">
        <v>49</v>
      </c>
      <c r="K2" s="15" t="s">
        <v>50</v>
      </c>
      <c r="L2" s="15" t="s">
        <v>51</v>
      </c>
      <c r="M2" s="15" t="s">
        <v>61</v>
      </c>
      <c r="N2" s="15" t="s">
        <v>61</v>
      </c>
      <c r="O2" s="16" t="s">
        <v>52</v>
      </c>
      <c r="P2" s="17" t="s">
        <v>53</v>
      </c>
      <c r="Q2" s="15" t="s">
        <v>1</v>
      </c>
      <c r="R2" s="15" t="s">
        <v>54</v>
      </c>
      <c r="S2" s="18" t="s">
        <v>55</v>
      </c>
      <c r="T2" s="15" t="s">
        <v>56</v>
      </c>
      <c r="U2" s="16" t="s">
        <v>57</v>
      </c>
      <c r="V2" s="15" t="s">
        <v>58</v>
      </c>
      <c r="W2" s="15" t="s">
        <v>59</v>
      </c>
      <c r="X2" s="15" t="s">
        <v>60</v>
      </c>
    </row>
    <row r="3" spans="2:24">
      <c r="C3">
        <f>入力用①!C4</f>
        <v>0</v>
      </c>
      <c r="D3">
        <f>入力用①!C13</f>
        <v>0</v>
      </c>
      <c r="E3">
        <f>入力用①!C12</f>
        <v>0</v>
      </c>
      <c r="F3" s="33">
        <f>'入力用②(事業計画書)'!H16</f>
        <v>0</v>
      </c>
      <c r="G3" s="33">
        <f>'入力用②(事業計画書)'!I16</f>
        <v>0</v>
      </c>
      <c r="J3">
        <f>'入力用②(事業計画書)'!C3</f>
        <v>0</v>
      </c>
      <c r="P3">
        <f>入力用①!C8</f>
        <v>0</v>
      </c>
      <c r="Q3">
        <f>入力用①!C5</f>
        <v>0</v>
      </c>
      <c r="R3" s="30">
        <f>入力用①!C6</f>
        <v>0</v>
      </c>
      <c r="S3" s="20">
        <f>入力用①!C3</f>
        <v>0</v>
      </c>
      <c r="V3">
        <f>入力用①!C14</f>
        <v>0</v>
      </c>
      <c r="W3">
        <f>入力用①!C15</f>
        <v>0</v>
      </c>
      <c r="X3" s="20">
        <f>入力用①!C16</f>
        <v>0</v>
      </c>
    </row>
    <row r="7" spans="2:24">
      <c r="B7" s="14" t="s">
        <v>81</v>
      </c>
      <c r="C7" s="14" t="s">
        <v>82</v>
      </c>
      <c r="D7" s="14" t="s">
        <v>83</v>
      </c>
      <c r="E7" s="14" t="s">
        <v>84</v>
      </c>
      <c r="F7" s="14" t="s">
        <v>85</v>
      </c>
      <c r="G7" s="14" t="s">
        <v>86</v>
      </c>
      <c r="H7" s="14" t="s">
        <v>87</v>
      </c>
      <c r="I7" s="14" t="s">
        <v>88</v>
      </c>
      <c r="J7" s="14"/>
    </row>
    <row r="8" spans="2:24">
      <c r="B8">
        <f>IF('入力用②(事業計画書)'!B11="",'入力用② (6人以上用)'!B11,'入力用②(事業計画書)'!B11)</f>
        <v>0</v>
      </c>
      <c r="C8" s="20">
        <f>IF('入力用②(事業計画書)'!C11=" ",'入力用② (6人以上用)'!C11,'入力用②(事業計画書)'!C11)</f>
        <v>0</v>
      </c>
      <c r="D8">
        <f>IF('入力用②(事業計画書)'!D11=" ",'入力用② (6人以上用)'!D11,'入力用②(事業計画書)'!D11)</f>
        <v>0</v>
      </c>
      <c r="E8" s="20">
        <f>IF('入力用②(事業計画書)'!E11=" ",'入力用② (6人以上用)'!E11,'入力用②(事業計画書)'!E11)</f>
        <v>0</v>
      </c>
      <c r="F8">
        <f>入力用①!C4</f>
        <v>0</v>
      </c>
      <c r="G8" s="33">
        <f>IF('入力用②(事業計画書)'!G11=" ",'入力用② (6人以上用)'!G11,'入力用②(事業計画書)'!G11)</f>
        <v>0</v>
      </c>
      <c r="H8" s="33">
        <f>IF('入力用②(事業計画書)'!H11=" ",'入力用② (6人以上用)'!H11,'入力用②(事業計画書)'!H11)</f>
        <v>0</v>
      </c>
      <c r="I8" s="33">
        <f>IF('入力用②(事業計画書)'!I11=0,'入力用② (6人以上用)'!I11,'入力用②(事業計画書)'!I11)</f>
        <v>0</v>
      </c>
    </row>
    <row r="9" spans="2:24">
      <c r="B9">
        <f>IF('入力用②(事業計画書)'!B12="",'入力用② (6人以上用)'!B12,'入力用②(事業計画書)'!B12)</f>
        <v>0</v>
      </c>
      <c r="C9" s="20">
        <f>IF('入力用②(事業計画書)'!C12=" ",'入力用② (6人以上用)'!C12,'入力用②(事業計画書)'!C12)</f>
        <v>0</v>
      </c>
      <c r="D9">
        <f>IF('入力用②(事業計画書)'!D12=" ",'入力用② (6人以上用)'!D12,'入力用②(事業計画書)'!D12)</f>
        <v>0</v>
      </c>
      <c r="E9" s="20">
        <f>IF('入力用②(事業計画書)'!E12=" ",'入力用② (6人以上用)'!E12,'入力用②(事業計画書)'!E12)</f>
        <v>0</v>
      </c>
      <c r="F9">
        <f>入力用①!C4</f>
        <v>0</v>
      </c>
      <c r="G9" s="33">
        <f>IF('入力用②(事業計画書)'!G12=" ",'入力用② (6人以上用)'!G12,'入力用②(事業計画書)'!G12)</f>
        <v>0</v>
      </c>
      <c r="H9" s="33">
        <f>IF('入力用②(事業計画書)'!H12=" ",'入力用② (6人以上用)'!H12,'入力用②(事業計画書)'!H12)</f>
        <v>0</v>
      </c>
      <c r="I9" s="33">
        <f>IF('入力用②(事業計画書)'!I12=0,'入力用② (6人以上用)'!I12,'入力用②(事業計画書)'!I12)</f>
        <v>0</v>
      </c>
    </row>
    <row r="10" spans="2:24">
      <c r="B10">
        <f>IF('入力用②(事業計画書)'!B13="",'入力用② (6人以上用)'!B13,'入力用②(事業計画書)'!B13)</f>
        <v>0</v>
      </c>
      <c r="C10" s="20">
        <f>IF('入力用②(事業計画書)'!C13=" ",'入力用② (6人以上用)'!C13,'入力用②(事業計画書)'!C13)</f>
        <v>0</v>
      </c>
      <c r="D10">
        <f>IF('入力用②(事業計画書)'!D13=" ",'入力用② (6人以上用)'!D13,'入力用②(事業計画書)'!D13)</f>
        <v>0</v>
      </c>
      <c r="E10" s="20">
        <f>IF('入力用②(事業計画書)'!E13=" ",'入力用② (6人以上用)'!E13,'入力用②(事業計画書)'!E13)</f>
        <v>0</v>
      </c>
      <c r="F10">
        <f>入力用①!C4</f>
        <v>0</v>
      </c>
      <c r="G10" s="33">
        <f>IF('入力用②(事業計画書)'!G13=" ",'入力用② (6人以上用)'!G13,'入力用②(事業計画書)'!G13)</f>
        <v>0</v>
      </c>
      <c r="H10" s="33">
        <f>IF('入力用②(事業計画書)'!H13=" ",'入力用② (6人以上用)'!H13,'入力用②(事業計画書)'!H13)</f>
        <v>0</v>
      </c>
      <c r="I10" s="33">
        <f>IF('入力用②(事業計画書)'!I13=0,'入力用② (6人以上用)'!I13,'入力用②(事業計画書)'!I13)</f>
        <v>0</v>
      </c>
    </row>
    <row r="11" spans="2:24">
      <c r="B11">
        <f>IF('入力用②(事業計画書)'!B14="",'入力用② (6人以上用)'!B14,'入力用②(事業計画書)'!B14)</f>
        <v>0</v>
      </c>
      <c r="C11" s="20">
        <f>IF('入力用②(事業計画書)'!C14=" ",'入力用② (6人以上用)'!C14,'入力用②(事業計画書)'!C14)</f>
        <v>0</v>
      </c>
      <c r="D11">
        <f>IF('入力用②(事業計画書)'!D14=" ",'入力用② (6人以上用)'!D14,'入力用②(事業計画書)'!D14)</f>
        <v>0</v>
      </c>
      <c r="E11" s="20">
        <f>IF('入力用②(事業計画書)'!E14=" ",'入力用② (6人以上用)'!E14,'入力用②(事業計画書)'!E14)</f>
        <v>0</v>
      </c>
      <c r="F11">
        <f>入力用①!C4</f>
        <v>0</v>
      </c>
      <c r="G11" s="33">
        <f>IF('入力用②(事業計画書)'!G14=" ",'入力用② (6人以上用)'!G14,'入力用②(事業計画書)'!G14)</f>
        <v>0</v>
      </c>
      <c r="H11" s="33">
        <f>IF('入力用②(事業計画書)'!H14=" ",'入力用② (6人以上用)'!H14,'入力用②(事業計画書)'!H14)</f>
        <v>0</v>
      </c>
      <c r="I11" s="33">
        <f>IF('入力用②(事業計画書)'!I14=0,'入力用② (6人以上用)'!I14,'入力用②(事業計画書)'!I14)</f>
        <v>0</v>
      </c>
    </row>
    <row r="12" spans="2:24">
      <c r="B12">
        <f>IF('入力用②(事業計画書)'!B15="",'入力用② (6人以上用)'!B15,'入力用②(事業計画書)'!B15)</f>
        <v>0</v>
      </c>
      <c r="C12" s="20">
        <f>IF('入力用②(事業計画書)'!C15=" ",'入力用② (6人以上用)'!C15,'入力用②(事業計画書)'!C15)</f>
        <v>0</v>
      </c>
      <c r="D12">
        <f>IF('入力用②(事業計画書)'!D15=" ",'入力用② (6人以上用)'!D15,'入力用②(事業計画書)'!D15)</f>
        <v>0</v>
      </c>
      <c r="E12" s="20">
        <f>IF('入力用②(事業計画書)'!E15=" ",'入力用② (6人以上用)'!E15,'入力用②(事業計画書)'!E15)</f>
        <v>0</v>
      </c>
      <c r="F12">
        <f>入力用①!C4</f>
        <v>0</v>
      </c>
      <c r="G12" s="33">
        <f>IF('入力用②(事業計画書)'!G15=" ",'入力用② (6人以上用)'!G15,'入力用②(事業計画書)'!G15)</f>
        <v>0</v>
      </c>
      <c r="H12" s="33">
        <f>IF('入力用②(事業計画書)'!H15=" ",'入力用② (6人以上用)'!H15,'入力用②(事業計画書)'!H15)</f>
        <v>0</v>
      </c>
      <c r="I12" s="33">
        <f>IF('入力用②(事業計画書)'!I15=0,'入力用② (6人以上用)'!I15,'入力用②(事業計画書)'!I15)</f>
        <v>0</v>
      </c>
    </row>
  </sheetData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5</vt:i4>
      </vt:variant>
    </vt:vector>
  </HeadingPairs>
  <TitlesOfParts>
    <vt:vector size="11" baseType="lpstr">
      <vt:lpstr>様式１(交付申請書) </vt:lpstr>
      <vt:lpstr>入力用①</vt:lpstr>
      <vt:lpstr>入力用②(事業計画書)</vt:lpstr>
      <vt:lpstr>入力用② (6人以上用)</vt:lpstr>
      <vt:lpstr>記載例</vt:lpstr>
      <vt:lpstr>データ集計</vt:lpstr>
      <vt:lpstr>記載例!Print_Area</vt:lpstr>
      <vt:lpstr>入力用①!Print_Area</vt:lpstr>
      <vt:lpstr>'入力用② (6人以上用)'!Print_Area</vt:lpstr>
      <vt:lpstr>'入力用②(事業計画書)'!Print_Area</vt:lpstr>
      <vt:lpstr>'様式１(交付申請書)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德田　雛子</dc:creator>
  <cp:lastModifiedBy>德田　雛子</cp:lastModifiedBy>
  <cp:lastPrinted>2025-07-16T08:12:58Z</cp:lastPrinted>
  <dcterms:created xsi:type="dcterms:W3CDTF">2025-06-18T09:09:56Z</dcterms:created>
  <dcterms:modified xsi:type="dcterms:W3CDTF">2026-04-28T07:35:22Z</dcterms:modified>
</cp:coreProperties>
</file>